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seD\acm-icpc\Competitive Programming\problems\CNC\CNC2019\"/>
    </mc:Choice>
  </mc:AlternateContent>
  <bookViews>
    <workbookView xWindow="0" yWindow="0" windowWidth="19890" windowHeight="8445"/>
  </bookViews>
  <sheets>
    <sheet name="Individual" sheetId="1" r:id="rId1"/>
    <sheet name="EMULACION FINAL" sheetId="6" r:id="rId2"/>
  </sheets>
  <definedNames>
    <definedName name="_xlnm._FilterDatabase" localSheetId="1" hidden="1">'EMULACION FINAL'!$B$6:$H$6</definedName>
    <definedName name="_xlnm._FilterDatabase" localSheetId="0" hidden="1">Individual!$A$1:$Q$152</definedName>
  </definedNames>
  <calcPr calcId="162913"/>
</workbook>
</file>

<file path=xl/calcChain.xml><?xml version="1.0" encoding="utf-8"?>
<calcChain xmlns="http://schemas.openxmlformats.org/spreadsheetml/2006/main">
  <c r="I2" i="1" l="1"/>
  <c r="M2" i="1"/>
  <c r="Q2" i="1"/>
  <c r="I3" i="1"/>
  <c r="N3" i="1" s="1"/>
  <c r="M3" i="1"/>
  <c r="Q3" i="1"/>
  <c r="I4" i="1"/>
  <c r="M4" i="1"/>
  <c r="Q4" i="1"/>
  <c r="I5" i="1"/>
  <c r="M5" i="1"/>
  <c r="Q5" i="1"/>
  <c r="I6" i="1"/>
  <c r="M6" i="1"/>
  <c r="Q6" i="1"/>
  <c r="I7" i="1"/>
  <c r="N7" i="1" s="1"/>
  <c r="M7" i="1"/>
  <c r="Q7" i="1"/>
  <c r="I8" i="1"/>
  <c r="M8" i="1"/>
  <c r="Q8" i="1"/>
  <c r="I9" i="1"/>
  <c r="M9" i="1"/>
  <c r="Q9" i="1"/>
  <c r="I10" i="1"/>
  <c r="M10" i="1"/>
  <c r="Q10" i="1"/>
  <c r="I11" i="1"/>
  <c r="N11" i="1" s="1"/>
  <c r="M11" i="1"/>
  <c r="Q11" i="1"/>
  <c r="I12" i="1"/>
  <c r="M12" i="1"/>
  <c r="Q12" i="1"/>
  <c r="I13" i="1"/>
  <c r="M13" i="1"/>
  <c r="Q13" i="1"/>
  <c r="I14" i="1"/>
  <c r="M14" i="1"/>
  <c r="Q14" i="1"/>
  <c r="I15" i="1"/>
  <c r="N15" i="1" s="1"/>
  <c r="M15" i="1"/>
  <c r="Q15" i="1"/>
  <c r="I16" i="1"/>
  <c r="M16" i="1"/>
  <c r="Q16" i="1"/>
  <c r="I17" i="1"/>
  <c r="M17" i="1"/>
  <c r="Q17" i="1"/>
  <c r="I18" i="1"/>
  <c r="M18" i="1"/>
  <c r="Q18" i="1"/>
  <c r="I19" i="1"/>
  <c r="N19" i="1" s="1"/>
  <c r="M19" i="1"/>
  <c r="Q19" i="1"/>
  <c r="I20" i="1"/>
  <c r="M20" i="1"/>
  <c r="Q20" i="1"/>
  <c r="I21" i="1"/>
  <c r="M21" i="1"/>
  <c r="Q21" i="1"/>
  <c r="I22" i="1"/>
  <c r="M22" i="1"/>
  <c r="Q22" i="1"/>
  <c r="I23" i="1"/>
  <c r="N23" i="1" s="1"/>
  <c r="M23" i="1"/>
  <c r="Q23" i="1"/>
  <c r="I24" i="1"/>
  <c r="M24" i="1"/>
  <c r="Q24" i="1"/>
  <c r="I25" i="1"/>
  <c r="M25" i="1"/>
  <c r="Q25" i="1"/>
  <c r="I26" i="1"/>
  <c r="M26" i="1"/>
  <c r="Q26" i="1"/>
  <c r="I27" i="1"/>
  <c r="N27" i="1" s="1"/>
  <c r="M27" i="1"/>
  <c r="Q27" i="1"/>
  <c r="I28" i="1"/>
  <c r="M28" i="1"/>
  <c r="Q28" i="1"/>
  <c r="I29" i="1"/>
  <c r="M29" i="1"/>
  <c r="Q29" i="1"/>
  <c r="I30" i="1"/>
  <c r="M30" i="1"/>
  <c r="Q30" i="1"/>
  <c r="I31" i="1"/>
  <c r="N31" i="1" s="1"/>
  <c r="M31" i="1"/>
  <c r="Q31" i="1"/>
  <c r="I32" i="1"/>
  <c r="M32" i="1"/>
  <c r="Q32" i="1"/>
  <c r="I33" i="1"/>
  <c r="M33" i="1"/>
  <c r="Q33" i="1"/>
  <c r="I34" i="1"/>
  <c r="M34" i="1"/>
  <c r="Q34" i="1"/>
  <c r="I35" i="1"/>
  <c r="N35" i="1" s="1"/>
  <c r="M35" i="1"/>
  <c r="Q35" i="1"/>
  <c r="I36" i="1"/>
  <c r="M36" i="1"/>
  <c r="Q36" i="1"/>
  <c r="I37" i="1"/>
  <c r="M37" i="1"/>
  <c r="Q37" i="1"/>
  <c r="I38" i="1"/>
  <c r="M38" i="1"/>
  <c r="Q38" i="1"/>
  <c r="I39" i="1"/>
  <c r="N39" i="1" s="1"/>
  <c r="M39" i="1"/>
  <c r="Q39" i="1"/>
  <c r="I40" i="1"/>
  <c r="M40" i="1"/>
  <c r="Q40" i="1"/>
  <c r="I41" i="1"/>
  <c r="M41" i="1"/>
  <c r="Q41" i="1"/>
  <c r="I42" i="1"/>
  <c r="M42" i="1"/>
  <c r="Q42" i="1"/>
  <c r="I43" i="1"/>
  <c r="N43" i="1" s="1"/>
  <c r="M43" i="1"/>
  <c r="Q43" i="1"/>
  <c r="I44" i="1"/>
  <c r="M44" i="1"/>
  <c r="Q44" i="1"/>
  <c r="I45" i="1"/>
  <c r="M45" i="1"/>
  <c r="Q45" i="1"/>
  <c r="I46" i="1"/>
  <c r="M46" i="1"/>
  <c r="Q46" i="1"/>
  <c r="I47" i="1"/>
  <c r="N47" i="1" s="1"/>
  <c r="M47" i="1"/>
  <c r="Q47" i="1"/>
  <c r="I48" i="1"/>
  <c r="M48" i="1"/>
  <c r="Q48" i="1"/>
  <c r="I49" i="1"/>
  <c r="M49" i="1"/>
  <c r="Q49" i="1"/>
  <c r="I50" i="1"/>
  <c r="M50" i="1"/>
  <c r="Q50" i="1"/>
  <c r="I51" i="1"/>
  <c r="N51" i="1" s="1"/>
  <c r="M51" i="1"/>
  <c r="Q51" i="1"/>
  <c r="I52" i="1"/>
  <c r="M52" i="1"/>
  <c r="Q52" i="1"/>
  <c r="I53" i="1"/>
  <c r="M53" i="1"/>
  <c r="Q53" i="1"/>
  <c r="I54" i="1"/>
  <c r="M54" i="1"/>
  <c r="Q54" i="1"/>
  <c r="I55" i="1"/>
  <c r="N55" i="1" s="1"/>
  <c r="M55" i="1"/>
  <c r="Q55" i="1"/>
  <c r="I56" i="1"/>
  <c r="M56" i="1"/>
  <c r="Q56" i="1"/>
  <c r="I57" i="1"/>
  <c r="M57" i="1"/>
  <c r="Q57" i="1"/>
  <c r="I58" i="1"/>
  <c r="M58" i="1"/>
  <c r="Q58" i="1"/>
  <c r="I59" i="1"/>
  <c r="N59" i="1" s="1"/>
  <c r="M59" i="1"/>
  <c r="Q59" i="1"/>
  <c r="I60" i="1"/>
  <c r="M60" i="1"/>
  <c r="Q60" i="1"/>
  <c r="I61" i="1"/>
  <c r="M61" i="1"/>
  <c r="Q61" i="1"/>
  <c r="I62" i="1"/>
  <c r="M62" i="1"/>
  <c r="Q62" i="1"/>
  <c r="I63" i="1"/>
  <c r="N63" i="1" s="1"/>
  <c r="M63" i="1"/>
  <c r="Q63" i="1"/>
  <c r="I64" i="1"/>
  <c r="M64" i="1"/>
  <c r="Q64" i="1"/>
  <c r="I65" i="1"/>
  <c r="M65" i="1"/>
  <c r="Q65" i="1"/>
  <c r="I66" i="1"/>
  <c r="M66" i="1"/>
  <c r="Q66" i="1"/>
  <c r="I67" i="1"/>
  <c r="N67" i="1" s="1"/>
  <c r="M67" i="1"/>
  <c r="Q67" i="1"/>
  <c r="I68" i="1"/>
  <c r="M68" i="1"/>
  <c r="Q68" i="1"/>
  <c r="I69" i="1"/>
  <c r="M69" i="1"/>
  <c r="Q69" i="1"/>
  <c r="I70" i="1"/>
  <c r="M70" i="1"/>
  <c r="Q70" i="1"/>
  <c r="I71" i="1"/>
  <c r="N71" i="1" s="1"/>
  <c r="M71" i="1"/>
  <c r="Q71" i="1"/>
  <c r="I72" i="1"/>
  <c r="M72" i="1"/>
  <c r="Q72" i="1"/>
  <c r="I73" i="1"/>
  <c r="M73" i="1"/>
  <c r="Q73" i="1"/>
  <c r="I74" i="1"/>
  <c r="M74" i="1"/>
  <c r="Q74" i="1"/>
  <c r="I75" i="1"/>
  <c r="N75" i="1" s="1"/>
  <c r="M75" i="1"/>
  <c r="Q75" i="1"/>
  <c r="I76" i="1"/>
  <c r="M76" i="1"/>
  <c r="Q76" i="1"/>
  <c r="I77" i="1"/>
  <c r="M77" i="1"/>
  <c r="Q77" i="1"/>
  <c r="I78" i="1"/>
  <c r="M78" i="1"/>
  <c r="Q78" i="1"/>
  <c r="I79" i="1"/>
  <c r="N79" i="1" s="1"/>
  <c r="M79" i="1"/>
  <c r="Q79" i="1"/>
  <c r="I80" i="1"/>
  <c r="M80" i="1"/>
  <c r="Q80" i="1"/>
  <c r="I81" i="1"/>
  <c r="M81" i="1"/>
  <c r="Q81" i="1"/>
  <c r="I82" i="1"/>
  <c r="M82" i="1"/>
  <c r="Q82" i="1"/>
  <c r="I83" i="1"/>
  <c r="N83" i="1" s="1"/>
  <c r="M83" i="1"/>
  <c r="Q83" i="1"/>
  <c r="I84" i="1"/>
  <c r="M84" i="1"/>
  <c r="Q84" i="1"/>
  <c r="I85" i="1"/>
  <c r="M85" i="1"/>
  <c r="Q85" i="1"/>
  <c r="I86" i="1"/>
  <c r="M86" i="1"/>
  <c r="Q86" i="1"/>
  <c r="I87" i="1"/>
  <c r="N87" i="1" s="1"/>
  <c r="M87" i="1"/>
  <c r="Q87" i="1"/>
  <c r="I88" i="1"/>
  <c r="M88" i="1"/>
  <c r="Q88" i="1"/>
  <c r="I89" i="1"/>
  <c r="M89" i="1"/>
  <c r="Q89" i="1"/>
  <c r="I90" i="1"/>
  <c r="M90" i="1"/>
  <c r="Q90" i="1"/>
  <c r="I91" i="1"/>
  <c r="N91" i="1" s="1"/>
  <c r="M91" i="1"/>
  <c r="Q91" i="1"/>
  <c r="I92" i="1"/>
  <c r="M92" i="1"/>
  <c r="Q92" i="1"/>
  <c r="I93" i="1"/>
  <c r="M93" i="1"/>
  <c r="Q93" i="1"/>
  <c r="I94" i="1"/>
  <c r="M94" i="1"/>
  <c r="Q94" i="1"/>
  <c r="I95" i="1"/>
  <c r="N95" i="1" s="1"/>
  <c r="M95" i="1"/>
  <c r="Q95" i="1"/>
  <c r="I96" i="1"/>
  <c r="M96" i="1"/>
  <c r="Q96" i="1"/>
  <c r="I97" i="1"/>
  <c r="M97" i="1"/>
  <c r="Q97" i="1"/>
  <c r="I98" i="1"/>
  <c r="M98" i="1"/>
  <c r="Q98" i="1"/>
  <c r="I99" i="1"/>
  <c r="N99" i="1" s="1"/>
  <c r="M99" i="1"/>
  <c r="Q99" i="1"/>
  <c r="I100" i="1"/>
  <c r="M100" i="1"/>
  <c r="Q100" i="1"/>
  <c r="I101" i="1"/>
  <c r="M101" i="1"/>
  <c r="Q101" i="1"/>
  <c r="I102" i="1"/>
  <c r="M102" i="1"/>
  <c r="Q102" i="1"/>
  <c r="I103" i="1"/>
  <c r="N103" i="1" s="1"/>
  <c r="M103" i="1"/>
  <c r="Q103" i="1"/>
  <c r="I104" i="1"/>
  <c r="M104" i="1"/>
  <c r="Q104" i="1"/>
  <c r="I105" i="1"/>
  <c r="M105" i="1"/>
  <c r="Q105" i="1"/>
  <c r="I106" i="1"/>
  <c r="M106" i="1"/>
  <c r="Q106" i="1"/>
  <c r="I107" i="1"/>
  <c r="N107" i="1" s="1"/>
  <c r="M107" i="1"/>
  <c r="Q107" i="1"/>
  <c r="I108" i="1"/>
  <c r="M108" i="1"/>
  <c r="Q108" i="1"/>
  <c r="I109" i="1"/>
  <c r="M109" i="1"/>
  <c r="Q109" i="1"/>
  <c r="I110" i="1"/>
  <c r="M110" i="1"/>
  <c r="Q110" i="1"/>
  <c r="I111" i="1"/>
  <c r="N111" i="1" s="1"/>
  <c r="M111" i="1"/>
  <c r="Q111" i="1"/>
  <c r="I112" i="1"/>
  <c r="M112" i="1"/>
  <c r="Q112" i="1"/>
  <c r="I113" i="1"/>
  <c r="M113" i="1"/>
  <c r="Q113" i="1"/>
  <c r="I114" i="1"/>
  <c r="M114" i="1"/>
  <c r="Q114" i="1"/>
  <c r="I115" i="1"/>
  <c r="N115" i="1" s="1"/>
  <c r="M115" i="1"/>
  <c r="Q115" i="1"/>
  <c r="I116" i="1"/>
  <c r="M116" i="1"/>
  <c r="Q116" i="1"/>
  <c r="I117" i="1"/>
  <c r="M117" i="1"/>
  <c r="Q117" i="1"/>
  <c r="I118" i="1"/>
  <c r="M118" i="1"/>
  <c r="Q118" i="1"/>
  <c r="I119" i="1"/>
  <c r="N119" i="1" s="1"/>
  <c r="M119" i="1"/>
  <c r="Q119" i="1"/>
  <c r="I120" i="1"/>
  <c r="M120" i="1"/>
  <c r="Q120" i="1"/>
  <c r="I121" i="1"/>
  <c r="M121" i="1"/>
  <c r="Q121" i="1"/>
  <c r="I122" i="1"/>
  <c r="M122" i="1"/>
  <c r="Q122" i="1"/>
  <c r="I123" i="1"/>
  <c r="N123" i="1" s="1"/>
  <c r="M123" i="1"/>
  <c r="Q123" i="1"/>
  <c r="I124" i="1"/>
  <c r="M124" i="1"/>
  <c r="Q124" i="1"/>
  <c r="I125" i="1"/>
  <c r="M125" i="1"/>
  <c r="Q125" i="1"/>
  <c r="I126" i="1"/>
  <c r="M126" i="1"/>
  <c r="Q126" i="1"/>
  <c r="I127" i="1"/>
  <c r="N127" i="1" s="1"/>
  <c r="M127" i="1"/>
  <c r="Q127" i="1"/>
  <c r="I128" i="1"/>
  <c r="M128" i="1"/>
  <c r="Q128" i="1"/>
  <c r="I129" i="1"/>
  <c r="M129" i="1"/>
  <c r="Q129" i="1"/>
  <c r="I130" i="1"/>
  <c r="M130" i="1"/>
  <c r="Q130" i="1"/>
  <c r="I131" i="1"/>
  <c r="N131" i="1" s="1"/>
  <c r="M131" i="1"/>
  <c r="Q131" i="1"/>
  <c r="I132" i="1"/>
  <c r="M132" i="1"/>
  <c r="Q132" i="1"/>
  <c r="I133" i="1"/>
  <c r="M133" i="1"/>
  <c r="Q133" i="1"/>
  <c r="I134" i="1"/>
  <c r="M134" i="1"/>
  <c r="Q134" i="1"/>
  <c r="I135" i="1"/>
  <c r="N135" i="1" s="1"/>
  <c r="M135" i="1"/>
  <c r="Q135" i="1"/>
  <c r="I136" i="1"/>
  <c r="M136" i="1"/>
  <c r="Q136" i="1"/>
  <c r="I137" i="1"/>
  <c r="M137" i="1"/>
  <c r="Q137" i="1"/>
  <c r="I138" i="1"/>
  <c r="M138" i="1"/>
  <c r="Q138" i="1"/>
  <c r="I139" i="1"/>
  <c r="N139" i="1" s="1"/>
  <c r="M139" i="1"/>
  <c r="Q139" i="1"/>
  <c r="I140" i="1"/>
  <c r="M140" i="1"/>
  <c r="Q140" i="1"/>
  <c r="I141" i="1"/>
  <c r="M141" i="1"/>
  <c r="Q141" i="1"/>
  <c r="I142" i="1"/>
  <c r="M142" i="1"/>
  <c r="Q142" i="1"/>
  <c r="I143" i="1"/>
  <c r="N143" i="1" s="1"/>
  <c r="M143" i="1"/>
  <c r="Q143" i="1"/>
  <c r="I144" i="1"/>
  <c r="M144" i="1"/>
  <c r="Q144" i="1"/>
  <c r="I145" i="1"/>
  <c r="M145" i="1"/>
  <c r="Q145" i="1"/>
  <c r="I146" i="1"/>
  <c r="M146" i="1"/>
  <c r="Q146" i="1"/>
  <c r="I147" i="1"/>
  <c r="N147" i="1" s="1"/>
  <c r="M147" i="1"/>
  <c r="Q147" i="1"/>
  <c r="I148" i="1"/>
  <c r="M148" i="1"/>
  <c r="Q148" i="1"/>
  <c r="I149" i="1"/>
  <c r="M149" i="1"/>
  <c r="Q149" i="1"/>
  <c r="I150" i="1"/>
  <c r="M150" i="1"/>
  <c r="Q150" i="1"/>
  <c r="I151" i="1"/>
  <c r="N151" i="1" s="1"/>
  <c r="M151" i="1"/>
  <c r="Q151" i="1"/>
  <c r="I152" i="1"/>
  <c r="M152" i="1"/>
  <c r="Q152" i="1"/>
  <c r="B154" i="1"/>
  <c r="B157" i="1" s="1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E23" i="6" s="1"/>
  <c r="F22" i="6"/>
  <c r="G22" i="6"/>
  <c r="N149" i="1" l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5" i="1"/>
  <c r="H16" i="6"/>
  <c r="H9" i="6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100" i="1"/>
  <c r="N96" i="1"/>
  <c r="H17" i="6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H15" i="6"/>
  <c r="H12" i="6"/>
  <c r="H11" i="6"/>
  <c r="G23" i="6"/>
  <c r="H20" i="6"/>
  <c r="H19" i="6"/>
  <c r="H18" i="6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8" i="1"/>
  <c r="N4" i="1"/>
  <c r="H22" i="6"/>
  <c r="H10" i="6"/>
  <c r="F23" i="6"/>
  <c r="B156" i="1"/>
  <c r="H21" i="6"/>
  <c r="B155" i="1"/>
  <c r="H14" i="6"/>
  <c r="H13" i="6"/>
  <c r="H8" i="6"/>
  <c r="D23" i="6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6" i="1"/>
  <c r="N2" i="1"/>
  <c r="H7" i="6"/>
  <c r="B158" i="1" l="1"/>
</calcChain>
</file>

<file path=xl/sharedStrings.xml><?xml version="1.0" encoding="utf-8"?>
<sst xmlns="http://schemas.openxmlformats.org/spreadsheetml/2006/main" count="650" uniqueCount="352">
  <si>
    <t>No</t>
  </si>
  <si>
    <t>Nombre y Apellidos</t>
  </si>
  <si>
    <t>Pr</t>
  </si>
  <si>
    <t>Grado</t>
  </si>
  <si>
    <t>Código</t>
  </si>
  <si>
    <t>1A</t>
  </si>
  <si>
    <t>1B</t>
  </si>
  <si>
    <t>1C</t>
  </si>
  <si>
    <t>T1</t>
  </si>
  <si>
    <t>2A</t>
  </si>
  <si>
    <t>2B</t>
  </si>
  <si>
    <t>2C</t>
  </si>
  <si>
    <t>T2</t>
  </si>
  <si>
    <t>Total</t>
  </si>
  <si>
    <t>Med</t>
  </si>
  <si>
    <t>PSN</t>
  </si>
  <si>
    <t>Emul</t>
  </si>
  <si>
    <t>Brayan Duran Medina</t>
  </si>
  <si>
    <t>LH</t>
  </si>
  <si>
    <t>12mo</t>
  </si>
  <si>
    <t>LH1</t>
  </si>
  <si>
    <t>Humberto Yusta Gómez</t>
  </si>
  <si>
    <t>VC</t>
  </si>
  <si>
    <t>11no</t>
  </si>
  <si>
    <t>VC2</t>
  </si>
  <si>
    <t>Joan Marcos Rivera Hernández</t>
  </si>
  <si>
    <t>PR</t>
  </si>
  <si>
    <t>PR7</t>
  </si>
  <si>
    <t>Anier Velasco Sotomayor</t>
  </si>
  <si>
    <t>SC</t>
  </si>
  <si>
    <t>SC1</t>
  </si>
  <si>
    <t>Rafael Acosta Márquez</t>
  </si>
  <si>
    <t>LT</t>
  </si>
  <si>
    <t>LT4</t>
  </si>
  <si>
    <t xml:space="preserve">Darián Capote Quintana  </t>
  </si>
  <si>
    <t>CF</t>
  </si>
  <si>
    <t>CF10</t>
  </si>
  <si>
    <t>Fernando Valdés García</t>
  </si>
  <si>
    <t>LH2</t>
  </si>
  <si>
    <t>Daniel Angel Arró Moreno</t>
  </si>
  <si>
    <t>GR</t>
  </si>
  <si>
    <t>GR4</t>
  </si>
  <si>
    <t>David Torres Rodríguez</t>
  </si>
  <si>
    <t>SC9</t>
  </si>
  <si>
    <t>Pedro Pablo Álvarez Portelles</t>
  </si>
  <si>
    <t>LT5</t>
  </si>
  <si>
    <t>Alex Samuel Bas Beovides</t>
  </si>
  <si>
    <t>LH3</t>
  </si>
  <si>
    <t>Manuel Dario Oliver Ballesteros</t>
  </si>
  <si>
    <t>9no</t>
  </si>
  <si>
    <t>VC12</t>
  </si>
  <si>
    <t>Annier Jesús Fajardo Quesada</t>
  </si>
  <si>
    <t>GR9</t>
  </si>
  <si>
    <t>Jesús Manuel Lores Louzado</t>
  </si>
  <si>
    <t>GT</t>
  </si>
  <si>
    <t>GT1</t>
  </si>
  <si>
    <t>Edian Broche Castro</t>
  </si>
  <si>
    <t>LH7</t>
  </si>
  <si>
    <t>Jorman Burgos León</t>
  </si>
  <si>
    <t>SC7</t>
  </si>
  <si>
    <t>Carlos Manuel González Peña</t>
  </si>
  <si>
    <t>PR8</t>
  </si>
  <si>
    <t>Leonardo Artiles Montero</t>
  </si>
  <si>
    <t>VC3</t>
  </si>
  <si>
    <t>Kevin Benitez Tellez</t>
  </si>
  <si>
    <t>LT1</t>
  </si>
  <si>
    <t>Josué Fernández Palomo</t>
  </si>
  <si>
    <t>SC3</t>
  </si>
  <si>
    <t>Ariel González Gómez</t>
  </si>
  <si>
    <t>LH4</t>
  </si>
  <si>
    <t>Arciel Aliognis Báez Rodríguez</t>
  </si>
  <si>
    <t>GR7</t>
  </si>
  <si>
    <t>Alfredo Hernández Rodríguez</t>
  </si>
  <si>
    <t>LH9</t>
  </si>
  <si>
    <t>Roberto Gabriel Sotolongo Fernádez</t>
  </si>
  <si>
    <t>LT3</t>
  </si>
  <si>
    <t>Dariel Angel Arró Moreno</t>
  </si>
  <si>
    <t>GR5</t>
  </si>
  <si>
    <t>Daniel Toledo Martínez</t>
  </si>
  <si>
    <t>LH8</t>
  </si>
  <si>
    <t xml:space="preserve">Duniel Mesa Díaz </t>
  </si>
  <si>
    <t>CF3</t>
  </si>
  <si>
    <t xml:space="preserve"> </t>
  </si>
  <si>
    <t xml:space="preserve">Alejandro Manuel  Ulloa Fuentes </t>
  </si>
  <si>
    <t>CM</t>
  </si>
  <si>
    <t>CM7</t>
  </si>
  <si>
    <t>Marcos Alejandro Padilla Dorta</t>
  </si>
  <si>
    <t>SS</t>
  </si>
  <si>
    <t>SS6</t>
  </si>
  <si>
    <t xml:space="preserve">Jorge Alejandro Cambra Campos </t>
  </si>
  <si>
    <t>CM3</t>
  </si>
  <si>
    <t>Leidy Reyes Ricardo</t>
  </si>
  <si>
    <t>LT6</t>
  </si>
  <si>
    <t>Rogel Arturo Ramírez Cabreja</t>
  </si>
  <si>
    <t>CM4</t>
  </si>
  <si>
    <t>Pedro Carlos Saladrigas Bermúdez</t>
  </si>
  <si>
    <t>CM10</t>
  </si>
  <si>
    <t>Deyvis Torres Mena</t>
  </si>
  <si>
    <t>PR4</t>
  </si>
  <si>
    <t>Julio Emanuel Galera Adán</t>
  </si>
  <si>
    <t>GR3</t>
  </si>
  <si>
    <t>Christian Robert Acosta Valera</t>
  </si>
  <si>
    <t>LT8</t>
  </si>
  <si>
    <t>Jesús Manuel López Ponce</t>
  </si>
  <si>
    <t>LT2</t>
  </si>
  <si>
    <t>Rafael Fernández Fleites</t>
  </si>
  <si>
    <t>VC1</t>
  </si>
  <si>
    <t>Kevin González Gómez</t>
  </si>
  <si>
    <t>SS9</t>
  </si>
  <si>
    <t>David Lezcano Becerro</t>
  </si>
  <si>
    <t>PR3</t>
  </si>
  <si>
    <t>Carlos Antonio Velázquez Gasamanes</t>
  </si>
  <si>
    <t>LT7</t>
  </si>
  <si>
    <t>Reynaldo Kevin Pérez Rosales</t>
  </si>
  <si>
    <t>HO</t>
  </si>
  <si>
    <t>HO9</t>
  </si>
  <si>
    <t xml:space="preserve">Lady Laura González González </t>
  </si>
  <si>
    <t>CM6</t>
  </si>
  <si>
    <t>Ernesto Abreu Peraza</t>
  </si>
  <si>
    <t>10mo</t>
  </si>
  <si>
    <t>VC6</t>
  </si>
  <si>
    <t>Reynaldo Rosales García</t>
  </si>
  <si>
    <t>GR6</t>
  </si>
  <si>
    <t>Alexis Garcia Iribar</t>
  </si>
  <si>
    <t>GT3</t>
  </si>
  <si>
    <t>Leonid De Jesús Fernández Gutiérrez</t>
  </si>
  <si>
    <t>GT2</t>
  </si>
  <si>
    <t>Belkis Derlinda Cabrera Joubert</t>
  </si>
  <si>
    <t>GT6</t>
  </si>
  <si>
    <t>Adiel Alejandro Groero Govea</t>
  </si>
  <si>
    <t>PR9</t>
  </si>
  <si>
    <t>Camilo E Alfonso Gil</t>
  </si>
  <si>
    <t>LH6</t>
  </si>
  <si>
    <t>Carlos Rolando Morell Rodríguez</t>
  </si>
  <si>
    <t>VC8</t>
  </si>
  <si>
    <t>Ariel Alejandro González Álvarez</t>
  </si>
  <si>
    <t>CM2</t>
  </si>
  <si>
    <t>Alberto Leyva Guerra</t>
  </si>
  <si>
    <t>VC11</t>
  </si>
  <si>
    <t>Boris Carlos Palacio Ramos</t>
  </si>
  <si>
    <t>LH10</t>
  </si>
  <si>
    <t>Eduardo Brito Labrada</t>
  </si>
  <si>
    <t>LT9</t>
  </si>
  <si>
    <t>Osliani Abel Figueiras Saucedo</t>
  </si>
  <si>
    <t>SS10</t>
  </si>
  <si>
    <t>Yang Marcos Campos López</t>
  </si>
  <si>
    <t>SC10</t>
  </si>
  <si>
    <t>Jonathan de Armas Ávila</t>
  </si>
  <si>
    <t>LH5</t>
  </si>
  <si>
    <t>Oscar Raúl García</t>
  </si>
  <si>
    <t>SC4</t>
  </si>
  <si>
    <t>Abdel Fregel Hernández</t>
  </si>
  <si>
    <t>AR</t>
  </si>
  <si>
    <t>AR1</t>
  </si>
  <si>
    <t>Jesús Armando Padrón Rabeiro</t>
  </si>
  <si>
    <t>AR2</t>
  </si>
  <si>
    <t>Victor Manuel Vena Barrios</t>
  </si>
  <si>
    <t>PR1</t>
  </si>
  <si>
    <t>Pablo Ernesto Baez Sánchez</t>
  </si>
  <si>
    <t>AR8</t>
  </si>
  <si>
    <t>Mauricio Avalo Tamayo</t>
  </si>
  <si>
    <t>CF1</t>
  </si>
  <si>
    <t>Alain Alvarez Vergara</t>
  </si>
  <si>
    <t>CF2</t>
  </si>
  <si>
    <t>Jose Enrique Flores Herrera</t>
  </si>
  <si>
    <t>CM1</t>
  </si>
  <si>
    <t>Aniel Castañeda Borrego</t>
  </si>
  <si>
    <t>AR7</t>
  </si>
  <si>
    <t>Emanuel Expósito Díaz</t>
  </si>
  <si>
    <t>SC8</t>
  </si>
  <si>
    <t>David Alberto Herrera Rodríguez</t>
  </si>
  <si>
    <t>PR10</t>
  </si>
  <si>
    <t>Redan Rolando Aguilar Prada</t>
  </si>
  <si>
    <t>CM5</t>
  </si>
  <si>
    <t>Rayder Hechevarria Merino</t>
  </si>
  <si>
    <t>GT10</t>
  </si>
  <si>
    <t>Diego Alejandro Martínez Jiménez</t>
  </si>
  <si>
    <t>VC7</t>
  </si>
  <si>
    <t>Alvaro Manuel Colina Curbelo</t>
  </si>
  <si>
    <t>VC4</t>
  </si>
  <si>
    <t>Marcos Sebastián Portales Ramos</t>
  </si>
  <si>
    <t>VC5</t>
  </si>
  <si>
    <t xml:space="preserve">Bryan Rodríguez Soto                    </t>
  </si>
  <si>
    <t>CF5</t>
  </si>
  <si>
    <t>Juan Diego Sera Rodríguez</t>
  </si>
  <si>
    <t>SC2</t>
  </si>
  <si>
    <t>Pedro Fabián Pérez López</t>
  </si>
  <si>
    <t>SC6</t>
  </si>
  <si>
    <t>Fidel Legra Ramirez</t>
  </si>
  <si>
    <t>GT4</t>
  </si>
  <si>
    <t>Angel Purón Delgado</t>
  </si>
  <si>
    <t>IJ</t>
  </si>
  <si>
    <t>IJ2</t>
  </si>
  <si>
    <t xml:space="preserve">Liannys Fátima Viamontes Ríos </t>
  </si>
  <si>
    <t>CM8</t>
  </si>
  <si>
    <t xml:space="preserve">José Francisco Barban Arencibia </t>
  </si>
  <si>
    <t>MY</t>
  </si>
  <si>
    <t>MY10</t>
  </si>
  <si>
    <t>Jorge David Perera Monzón</t>
  </si>
  <si>
    <t>MY6</t>
  </si>
  <si>
    <t xml:space="preserve">Jorge Alejandro Martínez </t>
  </si>
  <si>
    <t>MY9</t>
  </si>
  <si>
    <t>Daniel Paz Hernández</t>
  </si>
  <si>
    <t>PR5</t>
  </si>
  <si>
    <t>Luis Alejandro Arteaga Morales</t>
  </si>
  <si>
    <t>MT</t>
  </si>
  <si>
    <t>MT2</t>
  </si>
  <si>
    <t>Eddy Alejandro Guerra Rubio</t>
  </si>
  <si>
    <t>GT8</t>
  </si>
  <si>
    <t>Maria Teresa de la Cruz Padilla</t>
  </si>
  <si>
    <t>AR3</t>
  </si>
  <si>
    <t>Nestor Poveda Amador</t>
  </si>
  <si>
    <t>HO6</t>
  </si>
  <si>
    <t>Armando Norat Estrada</t>
  </si>
  <si>
    <t>HO7</t>
  </si>
  <si>
    <t>Alex Aliaga Guzmán</t>
  </si>
  <si>
    <t>HO10</t>
  </si>
  <si>
    <t>Joaquín Rivas Sánchez</t>
  </si>
  <si>
    <t>SC5</t>
  </si>
  <si>
    <t>Jose Carlos Serize Portela</t>
  </si>
  <si>
    <t>CF7</t>
  </si>
  <si>
    <t>Yoel Rodríguez  Garcia</t>
  </si>
  <si>
    <t>PR6</t>
  </si>
  <si>
    <t>David Rivero García</t>
  </si>
  <si>
    <t>AR9</t>
  </si>
  <si>
    <t>Kevin Denis Cabrera</t>
  </si>
  <si>
    <t>AR10</t>
  </si>
  <si>
    <t>José Manuel Luaces Fernández</t>
  </si>
  <si>
    <t>HO1</t>
  </si>
  <si>
    <t>Ian Montoya Castro</t>
  </si>
  <si>
    <t>HO2</t>
  </si>
  <si>
    <t>Frank Gerardo Gevara Almaguer</t>
  </si>
  <si>
    <t>HO3</t>
  </si>
  <si>
    <t>Rodolfo Gilberto Castillo Vega</t>
  </si>
  <si>
    <t>CF4</t>
  </si>
  <si>
    <t>Lazaro Alejandro Díaz Mirabal</t>
  </si>
  <si>
    <t>AR4</t>
  </si>
  <si>
    <t>Erick Rafael Reginfo Montano</t>
  </si>
  <si>
    <t>AR6</t>
  </si>
  <si>
    <t>David Marcelo Rodríguez Rodríguez</t>
  </si>
  <si>
    <t>GR8</t>
  </si>
  <si>
    <t>Halyl Josué Iznaga Ortega</t>
  </si>
  <si>
    <t>SS1</t>
  </si>
  <si>
    <t>Angel Luis Miranda Turiño</t>
  </si>
  <si>
    <t>SS2</t>
  </si>
  <si>
    <t xml:space="preserve">Richar Miguel Castillo Meriño </t>
  </si>
  <si>
    <t>CM9</t>
  </si>
  <si>
    <t>Emrys Cruz Viera</t>
  </si>
  <si>
    <t>AR5</t>
  </si>
  <si>
    <t>Daniel Alejandro Cabrera Herrera</t>
  </si>
  <si>
    <t>SS7</t>
  </si>
  <si>
    <t>Alejandro Manuel Martínez Vázquez</t>
  </si>
  <si>
    <t>GR2</t>
  </si>
  <si>
    <t>Damián Moseque Márquez</t>
  </si>
  <si>
    <t>MY4</t>
  </si>
  <si>
    <t>Julio Manuel Aragón Pérez</t>
  </si>
  <si>
    <t>MT1</t>
  </si>
  <si>
    <t>José Miguel Pérez Pérez</t>
  </si>
  <si>
    <t>MT3</t>
  </si>
  <si>
    <t xml:space="preserve">Dailén García Naranjo                </t>
  </si>
  <si>
    <t>CF9</t>
  </si>
  <si>
    <t>Ronaldo Rafael Espinosa Hernández</t>
  </si>
  <si>
    <t>CA</t>
  </si>
  <si>
    <t>CA4</t>
  </si>
  <si>
    <t>Jorge Pardo Rodríguez</t>
  </si>
  <si>
    <t>CA10</t>
  </si>
  <si>
    <t>Edgar Davian Maragoto Yañez</t>
  </si>
  <si>
    <t>PR2</t>
  </si>
  <si>
    <t>Dayan Luzardo Álvarez</t>
  </si>
  <si>
    <t>MY3</t>
  </si>
  <si>
    <t>Freddy Javier Sáez Avila</t>
  </si>
  <si>
    <t>VC9</t>
  </si>
  <si>
    <t>Daniel Antonio Santander Sandoval</t>
  </si>
  <si>
    <t>SS3</t>
  </si>
  <si>
    <t>Damián Soler Quincoses</t>
  </si>
  <si>
    <t>SS4</t>
  </si>
  <si>
    <t>Livan Carlos Cabrera Colina</t>
  </si>
  <si>
    <t>CA3</t>
  </si>
  <si>
    <t>Roldanis Francisco Hernández Páez</t>
  </si>
  <si>
    <t>MY1</t>
  </si>
  <si>
    <t>Daniel Lázaro Olivero Rosales</t>
  </si>
  <si>
    <t>MY2</t>
  </si>
  <si>
    <t>Iván David Rodríguez  Hernández</t>
  </si>
  <si>
    <t>MY5</t>
  </si>
  <si>
    <t xml:space="preserve">Leonardo López Florido </t>
  </si>
  <si>
    <t>MY7</t>
  </si>
  <si>
    <t>Kendri Martínez Delgado</t>
  </si>
  <si>
    <t>CA6</t>
  </si>
  <si>
    <t>Jonathan Sánchez González</t>
  </si>
  <si>
    <t>CA7</t>
  </si>
  <si>
    <t xml:space="preserve">Kalín Osman Calvo Rizo </t>
  </si>
  <si>
    <t>MY8</t>
  </si>
  <si>
    <t xml:space="preserve">José Manuel Gómez Magariño     </t>
  </si>
  <si>
    <t>CF6</t>
  </si>
  <si>
    <t>Yeizon Pérez Pérez</t>
  </si>
  <si>
    <t>CF8</t>
  </si>
  <si>
    <t>José Alberto Serafin Peña</t>
  </si>
  <si>
    <t>SS5</t>
  </si>
  <si>
    <t>Roberto Carlos Pérez Moscoso</t>
  </si>
  <si>
    <t>SS8</t>
  </si>
  <si>
    <t>César Alejandro Nuez Guerra</t>
  </si>
  <si>
    <t>CA1</t>
  </si>
  <si>
    <t>Idasbel Rivero Pérez</t>
  </si>
  <si>
    <t>GR10</t>
  </si>
  <si>
    <t>Oscar de Jesús Pacheco del Pino</t>
  </si>
  <si>
    <t>CA2</t>
  </si>
  <si>
    <t>Denis Luis Rodríguez Rodríguez</t>
  </si>
  <si>
    <t>CA5</t>
  </si>
  <si>
    <t>Yanaisy López Méndez</t>
  </si>
  <si>
    <t>CA8</t>
  </si>
  <si>
    <t>Marcos Leonel Zayas Rosales</t>
  </si>
  <si>
    <t>CA9</t>
  </si>
  <si>
    <t>Jorge Reynaldo Piña</t>
  </si>
  <si>
    <t>HO4</t>
  </si>
  <si>
    <t>José Angel Sánchez Velázquez</t>
  </si>
  <si>
    <t>LT10</t>
  </si>
  <si>
    <t>Diego José Martínez Alvares</t>
  </si>
  <si>
    <t>HO5</t>
  </si>
  <si>
    <t>Julio Alejandro Leyva Parra</t>
  </si>
  <si>
    <t>HO8</t>
  </si>
  <si>
    <t>Mauris Lázaro Caballero González</t>
  </si>
  <si>
    <t>GR1</t>
  </si>
  <si>
    <t>Williams Iglesias Veloz</t>
  </si>
  <si>
    <t>GT7</t>
  </si>
  <si>
    <t>Pedro Gómez Montoya</t>
  </si>
  <si>
    <t>GT5</t>
  </si>
  <si>
    <t>Marcos Fabian González Martínez</t>
  </si>
  <si>
    <t>GT9</t>
  </si>
  <si>
    <t>Verónica Moya Rosabal</t>
  </si>
  <si>
    <t>IJ1</t>
  </si>
  <si>
    <t>Karelin Gonzalez Alvarez</t>
  </si>
  <si>
    <t>IJ5</t>
  </si>
  <si>
    <t>José Adrián Pupo Montero</t>
  </si>
  <si>
    <t>IJ6</t>
  </si>
  <si>
    <t>Abel Aguiar García</t>
  </si>
  <si>
    <t>IJ7</t>
  </si>
  <si>
    <t>Arturo Alonso Chávez</t>
  </si>
  <si>
    <t>IJ8</t>
  </si>
  <si>
    <t>Olver Vazquez Roble</t>
  </si>
  <si>
    <t>IJ9</t>
  </si>
  <si>
    <t>ORO</t>
  </si>
  <si>
    <t>PLATA</t>
  </si>
  <si>
    <t>BRONCE</t>
  </si>
  <si>
    <t>12mo 10</t>
  </si>
  <si>
    <t>11no 10</t>
  </si>
  <si>
    <t>10mo 8</t>
  </si>
  <si>
    <t>Provincia</t>
  </si>
  <si>
    <t>Resumen de Medallas</t>
  </si>
  <si>
    <t>Lugar</t>
  </si>
  <si>
    <t>PRESELECCION</t>
  </si>
  <si>
    <t>Emulación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</si>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</sst>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 applyNumberFormat="0" applyBorder="0" applyProtection="0"/>
    <xf numFmtId="0" fontId="7" fillId="0" borderId="0"/>
    <xf numFmtId="0" fontId="8" fillId="0" borderId="0"/>
    <xf numFmtId="0" fontId="10" fillId="0" borderId="0" applyNumberFormat="0" applyBorder="0" applyProtection="0"/>
    <xf numFmtId="0" fontId="8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7" fillId="0" borderId="0" applyNumberFormat="0" applyBorder="0" applyProtection="0"/>
    <xf numFmtId="0" fontId="7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left" vertical="center" wrapText="1" indent="1"/>
    </xf>
    <xf numFmtId="0" fontId="11" fillId="12" borderId="8" xfId="0" applyFont="1" applyFill="1" applyBorder="1" applyAlignment="1">
      <alignment horizontal="left" indent="1"/>
    </xf>
    <xf numFmtId="0" fontId="11" fillId="12" borderId="8" xfId="1" applyFont="1" applyFill="1" applyBorder="1" applyAlignment="1" applyProtection="1">
      <alignment horizontal="left" indent="1"/>
    </xf>
    <xf numFmtId="49" fontId="11" fillId="12" borderId="8" xfId="0" applyNumberFormat="1" applyFont="1" applyFill="1" applyBorder="1" applyAlignment="1">
      <alignment horizontal="center" vertical="center" wrapText="1"/>
    </xf>
    <xf numFmtId="49" fontId="11" fillId="12" borderId="8" xfId="0" applyNumberFormat="1" applyFont="1" applyFill="1" applyBorder="1" applyAlignment="1">
      <alignment horizontal="center" vertical="center"/>
    </xf>
    <xf numFmtId="49" fontId="11" fillId="12" borderId="8" xfId="1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ill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/>
    </xf>
    <xf numFmtId="0" fontId="11" fillId="12" borderId="8" xfId="0" applyFont="1" applyFill="1" applyBorder="1" applyAlignment="1">
      <alignment horizontal="left" vertical="center" indent="1"/>
    </xf>
    <xf numFmtId="0" fontId="11" fillId="12" borderId="8" xfId="0" applyFont="1" applyFill="1" applyBorder="1" applyAlignment="1">
      <alignment horizontal="center" vertical="center"/>
    </xf>
    <xf numFmtId="49" fontId="11" fillId="8" borderId="8" xfId="0" applyNumberFormat="1" applyFont="1" applyFill="1" applyBorder="1" applyAlignment="1">
      <alignment horizontal="center" vertical="center"/>
    </xf>
    <xf numFmtId="49" fontId="11" fillId="6" borderId="8" xfId="0" applyNumberFormat="1" applyFont="1" applyFill="1" applyBorder="1" applyAlignment="1">
      <alignment horizontal="center" vertical="center"/>
    </xf>
    <xf numFmtId="0" fontId="11" fillId="12" borderId="8" xfId="1" applyFont="1" applyFill="1" applyBorder="1" applyAlignment="1" applyProtection="1">
      <alignment horizontal="left" vertical="center" indent="1"/>
    </xf>
    <xf numFmtId="49" fontId="11" fillId="7" borderId="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1" fillId="3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right" indent="1"/>
    </xf>
    <xf numFmtId="0" fontId="6" fillId="10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left" inden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23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2 2 2 2" xfId="6"/>
    <cellStyle name="Normal 2 2 3" xfId="7"/>
    <cellStyle name="Normal 2 3" xfId="8"/>
    <cellStyle name="Normal 2 3 2" xfId="9"/>
    <cellStyle name="Normal 2 3 2 2" xfId="10"/>
    <cellStyle name="Normal 2 4" xfId="11"/>
    <cellStyle name="Normal 3" xfId="12"/>
    <cellStyle name="Normal 3 2" xfId="13"/>
    <cellStyle name="Normal 3 2 2" xfId="14"/>
    <cellStyle name="Normal 3 2 2 2" xfId="15"/>
    <cellStyle name="Normal 3 2 2 2 2" xfId="16"/>
    <cellStyle name="Normal 3 3" xfId="17"/>
    <cellStyle name="Normal 4" xfId="18"/>
    <cellStyle name="Normal 4 2" xfId="19"/>
    <cellStyle name="Normal 4 2 2" xfId="20"/>
    <cellStyle name="Normal 5" xfId="21"/>
    <cellStyle name="Normal 7" xfId="22"/>
  </cellStyles>
  <dxfs count="21">
    <dxf>
      <font>
        <b/>
        <i val="0"/>
        <strike val="0"/>
        <condense val="0"/>
        <extend val="0"/>
        <outline val="0"/>
        <shadow val="0"/>
        <color rgb="FFFF0000"/>
      </font>
    </dxf>
    <dxf>
      <font>
        <b/>
        <i val="0"/>
        <strike val="0"/>
        <condense val="0"/>
        <extend val="0"/>
        <outline val="0"/>
        <shadow val="0"/>
        <color rgb="FF000099"/>
      </font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color rgb="FFFF0000"/>
      </font>
    </dxf>
    <dxf>
      <font>
        <b/>
        <i val="0"/>
        <strike val="0"/>
        <condense val="0"/>
        <extend val="0"/>
        <outline val="0"/>
        <shadow val="0"/>
        <color rgb="FF000099"/>
      </font>
      <fill>
        <patternFill patternType="solid">
          <fgColor indexed="64"/>
          <bgColor theme="9" tint="0.59996337778862885"/>
        </patternFill>
      </fill>
    </dxf>
    <dxf>
      <font>
        <b/>
        <i val="0"/>
        <strike val="0"/>
        <condense val="0"/>
        <extend val="0"/>
        <outline val="0"/>
        <shadow val="0"/>
        <color rgb="FFFF0000"/>
      </font>
    </dxf>
    <dxf>
      <font>
        <b/>
        <i val="0"/>
        <strike val="0"/>
        <condense val="0"/>
        <extend val="0"/>
        <outline val="0"/>
        <shadow val="0"/>
        <color rgb="FF000099"/>
      </font>
      <fill>
        <patternFill patternType="solid">
          <fgColor indexed="64"/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color rgb="FFFF0000"/>
      </font>
    </dxf>
    <dxf>
      <font>
        <b/>
        <i val="0"/>
        <strike val="0"/>
        <condense val="0"/>
        <extend val="0"/>
        <outline val="0"/>
        <shadow val="0"/>
        <color rgb="FF000099"/>
      </font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9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strike val="0"/>
        <condense val="0"/>
        <extend val="0"/>
        <outline val="0"/>
        <shadow val="0"/>
        <color rgb="FFFF0000"/>
      </font>
    </dxf>
    <dxf>
      <font>
        <b/>
        <i val="0"/>
        <strike val="0"/>
        <condense val="0"/>
        <extend val="0"/>
        <outline val="0"/>
        <shadow val="0"/>
        <color rgb="FF0000CC"/>
      </font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showGridLines="0" tabSelected="1" workbookViewId="0"/>
  </sheetViews>
  <sheetFormatPr baseColWidth="10" defaultColWidth="11.42578125" defaultRowHeight="15" x14ac:dyDescent="0.25"/>
  <cols>
    <col min="1" max="1" width="8" style="1" bestFit="1" customWidth="1"/>
    <col min="2" max="2" width="42.140625" bestFit="1" customWidth="1"/>
    <col min="3" max="3" width="9.140625" hidden="1" customWidth="1"/>
    <col min="4" max="4" width="11.85546875" bestFit="1" customWidth="1"/>
    <col min="5" max="5" width="9.140625" style="1" bestFit="1" customWidth="1"/>
    <col min="6" max="8" width="7" style="1" customWidth="1"/>
    <col min="9" max="9" width="8.85546875" style="33" customWidth="1"/>
    <col min="10" max="12" width="6.7109375" style="1" customWidth="1"/>
    <col min="13" max="13" width="10" style="33" bestFit="1" customWidth="1"/>
    <col min="14" max="14" width="11.28515625" style="34" bestFit="1" customWidth="1"/>
    <col min="15" max="15" width="7.42578125" style="1" customWidth="1"/>
    <col min="16" max="16" width="7" style="1" customWidth="1"/>
    <col min="17" max="17" width="10.7109375" style="1" bestFit="1" customWidth="1"/>
  </cols>
  <sheetData>
    <row r="1" spans="1:17" x14ac:dyDescent="0.25">
      <c r="A1" s="35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5" t="s">
        <v>5</v>
      </c>
      <c r="G1" s="35" t="s">
        <v>6</v>
      </c>
      <c r="H1" s="35" t="s">
        <v>7</v>
      </c>
      <c r="I1" s="44" t="s">
        <v>8</v>
      </c>
      <c r="J1" s="35" t="s">
        <v>9</v>
      </c>
      <c r="K1" s="35" t="s">
        <v>10</v>
      </c>
      <c r="L1" s="35" t="s">
        <v>11</v>
      </c>
      <c r="M1" s="44" t="s">
        <v>12</v>
      </c>
      <c r="N1" s="49" t="s">
        <v>13</v>
      </c>
      <c r="O1" s="35" t="s">
        <v>14</v>
      </c>
      <c r="P1" s="35" t="s">
        <v>15</v>
      </c>
      <c r="Q1" s="35" t="s">
        <v>16</v>
      </c>
    </row>
    <row r="2" spans="1:17" ht="18" customHeight="1" x14ac:dyDescent="0.25">
      <c r="A2" s="37">
        <v>1</v>
      </c>
      <c r="B2" s="38" t="s">
        <v>17</v>
      </c>
      <c r="C2" s="38" t="s">
        <v>18</v>
      </c>
      <c r="D2" s="40" t="s">
        <v>19</v>
      </c>
      <c r="E2" s="39" t="s">
        <v>20</v>
      </c>
      <c r="F2" s="45">
        <v>100</v>
      </c>
      <c r="G2" s="45">
        <v>100</v>
      </c>
      <c r="H2" s="45">
        <v>100</v>
      </c>
      <c r="I2" s="46">
        <f t="shared" ref="I2:I65" si="0">SUM(F2:H2)</f>
        <v>300</v>
      </c>
      <c r="J2" s="45">
        <v>100</v>
      </c>
      <c r="K2" s="45">
        <v>30</v>
      </c>
      <c r="L2" s="45">
        <v>0</v>
      </c>
      <c r="M2" s="46">
        <f t="shared" ref="M2:M65" si="1">SUM(J2:L2)</f>
        <v>130</v>
      </c>
      <c r="N2" s="50">
        <f t="shared" ref="N2:N65" si="2">SUM(M2,I2)</f>
        <v>430</v>
      </c>
      <c r="O2" s="45">
        <v>5</v>
      </c>
      <c r="P2" s="45">
        <v>2</v>
      </c>
      <c r="Q2" s="45">
        <f t="shared" ref="Q2:Q65" si="3">SUM(O2:P2)</f>
        <v>7</v>
      </c>
    </row>
    <row r="3" spans="1:17" ht="18" customHeight="1" x14ac:dyDescent="0.25">
      <c r="A3" s="37">
        <v>2</v>
      </c>
      <c r="B3" s="25" t="s">
        <v>21</v>
      </c>
      <c r="C3" s="38" t="s">
        <v>22</v>
      </c>
      <c r="D3" s="41" t="s">
        <v>23</v>
      </c>
      <c r="E3" s="39" t="s">
        <v>24</v>
      </c>
      <c r="F3" s="45">
        <v>100</v>
      </c>
      <c r="G3" s="45">
        <v>53.6</v>
      </c>
      <c r="H3" s="45">
        <v>100</v>
      </c>
      <c r="I3" s="46">
        <f t="shared" si="0"/>
        <v>253.6</v>
      </c>
      <c r="J3" s="45">
        <v>80</v>
      </c>
      <c r="K3" s="45">
        <v>0</v>
      </c>
      <c r="L3" s="45">
        <v>40</v>
      </c>
      <c r="M3" s="46">
        <f t="shared" si="1"/>
        <v>120</v>
      </c>
      <c r="N3" s="50">
        <f t="shared" si="2"/>
        <v>373.6</v>
      </c>
      <c r="O3" s="45">
        <v>5</v>
      </c>
      <c r="P3" s="45">
        <v>2</v>
      </c>
      <c r="Q3" s="45">
        <f t="shared" si="3"/>
        <v>7</v>
      </c>
    </row>
    <row r="4" spans="1:17" ht="18" customHeight="1" x14ac:dyDescent="0.25">
      <c r="A4" s="37">
        <v>3</v>
      </c>
      <c r="B4" s="25" t="s">
        <v>25</v>
      </c>
      <c r="C4" s="38" t="s">
        <v>26</v>
      </c>
      <c r="D4" s="40" t="s">
        <v>19</v>
      </c>
      <c r="E4" s="39" t="s">
        <v>27</v>
      </c>
      <c r="F4" s="45">
        <v>100</v>
      </c>
      <c r="G4" s="45">
        <v>100</v>
      </c>
      <c r="H4" s="45">
        <v>100</v>
      </c>
      <c r="I4" s="46">
        <f t="shared" si="0"/>
        <v>300</v>
      </c>
      <c r="J4" s="45">
        <v>10</v>
      </c>
      <c r="K4" s="45">
        <v>60</v>
      </c>
      <c r="L4" s="45">
        <v>0</v>
      </c>
      <c r="M4" s="46">
        <f t="shared" si="1"/>
        <v>70</v>
      </c>
      <c r="N4" s="50">
        <f t="shared" si="2"/>
        <v>370</v>
      </c>
      <c r="O4" s="45">
        <v>5</v>
      </c>
      <c r="P4" s="45">
        <v>2</v>
      </c>
      <c r="Q4" s="45">
        <f t="shared" si="3"/>
        <v>7</v>
      </c>
    </row>
    <row r="5" spans="1:17" ht="18" customHeight="1" x14ac:dyDescent="0.25">
      <c r="A5" s="37">
        <v>4</v>
      </c>
      <c r="B5" s="27" t="s">
        <v>28</v>
      </c>
      <c r="C5" s="42" t="s">
        <v>29</v>
      </c>
      <c r="D5" s="40" t="s">
        <v>19</v>
      </c>
      <c r="E5" s="39" t="s">
        <v>30</v>
      </c>
      <c r="F5" s="45">
        <v>100</v>
      </c>
      <c r="G5" s="45">
        <v>53.6</v>
      </c>
      <c r="H5" s="45">
        <v>100</v>
      </c>
      <c r="I5" s="46">
        <f t="shared" si="0"/>
        <v>253.6</v>
      </c>
      <c r="J5" s="45">
        <v>40</v>
      </c>
      <c r="K5" s="45">
        <v>10</v>
      </c>
      <c r="L5" s="45">
        <v>30</v>
      </c>
      <c r="M5" s="46">
        <f t="shared" si="1"/>
        <v>80</v>
      </c>
      <c r="N5" s="50">
        <f t="shared" si="2"/>
        <v>333.6</v>
      </c>
      <c r="O5" s="45">
        <v>5</v>
      </c>
      <c r="P5" s="45">
        <v>2</v>
      </c>
      <c r="Q5" s="45">
        <f t="shared" si="3"/>
        <v>7</v>
      </c>
    </row>
    <row r="6" spans="1:17" ht="18" customHeight="1" x14ac:dyDescent="0.25">
      <c r="A6" s="37">
        <v>5</v>
      </c>
      <c r="B6" s="27" t="s">
        <v>31</v>
      </c>
      <c r="C6" s="42" t="s">
        <v>32</v>
      </c>
      <c r="D6" s="40" t="s">
        <v>19</v>
      </c>
      <c r="E6" s="39" t="s">
        <v>33</v>
      </c>
      <c r="F6" s="45">
        <v>33.299999999999997</v>
      </c>
      <c r="G6" s="45">
        <v>53.6</v>
      </c>
      <c r="H6" s="45">
        <v>100</v>
      </c>
      <c r="I6" s="46">
        <f t="shared" si="0"/>
        <v>186.9</v>
      </c>
      <c r="J6" s="45">
        <v>90</v>
      </c>
      <c r="K6" s="45">
        <v>10</v>
      </c>
      <c r="L6" s="45">
        <v>30</v>
      </c>
      <c r="M6" s="46">
        <f t="shared" si="1"/>
        <v>130</v>
      </c>
      <c r="N6" s="50">
        <f t="shared" si="2"/>
        <v>316.89999999999998</v>
      </c>
      <c r="O6" s="45">
        <v>5</v>
      </c>
      <c r="P6" s="45">
        <v>2</v>
      </c>
      <c r="Q6" s="45">
        <f t="shared" si="3"/>
        <v>7</v>
      </c>
    </row>
    <row r="7" spans="1:17" ht="18" customHeight="1" x14ac:dyDescent="0.25">
      <c r="A7" s="37">
        <v>6</v>
      </c>
      <c r="B7" s="25" t="s">
        <v>34</v>
      </c>
      <c r="C7" s="38" t="s">
        <v>35</v>
      </c>
      <c r="D7" s="40" t="s">
        <v>19</v>
      </c>
      <c r="E7" s="39" t="s">
        <v>36</v>
      </c>
      <c r="F7" s="45">
        <v>33.299999999999997</v>
      </c>
      <c r="G7" s="45">
        <v>46.4</v>
      </c>
      <c r="H7" s="45">
        <v>100</v>
      </c>
      <c r="I7" s="46">
        <f t="shared" si="0"/>
        <v>179.7</v>
      </c>
      <c r="J7" s="45">
        <v>100</v>
      </c>
      <c r="K7" s="45">
        <v>0</v>
      </c>
      <c r="L7" s="45">
        <v>0</v>
      </c>
      <c r="M7" s="46">
        <f t="shared" si="1"/>
        <v>100</v>
      </c>
      <c r="N7" s="50">
        <f t="shared" si="2"/>
        <v>279.7</v>
      </c>
      <c r="O7" s="45">
        <v>5</v>
      </c>
      <c r="P7" s="45">
        <v>2</v>
      </c>
      <c r="Q7" s="45">
        <f t="shared" si="3"/>
        <v>7</v>
      </c>
    </row>
    <row r="8" spans="1:17" ht="18" customHeight="1" x14ac:dyDescent="0.25">
      <c r="A8" s="37">
        <v>7</v>
      </c>
      <c r="B8" s="26" t="s">
        <v>37</v>
      </c>
      <c r="C8" s="38" t="s">
        <v>18</v>
      </c>
      <c r="D8" s="40" t="s">
        <v>19</v>
      </c>
      <c r="E8" s="29" t="s">
        <v>38</v>
      </c>
      <c r="F8" s="45">
        <v>33.299999999999997</v>
      </c>
      <c r="G8" s="45">
        <v>57.1</v>
      </c>
      <c r="H8" s="45">
        <v>100</v>
      </c>
      <c r="I8" s="46">
        <f t="shared" si="0"/>
        <v>190.4</v>
      </c>
      <c r="J8" s="45">
        <v>0</v>
      </c>
      <c r="K8" s="45">
        <v>80</v>
      </c>
      <c r="L8" s="45">
        <v>0</v>
      </c>
      <c r="M8" s="46">
        <f t="shared" si="1"/>
        <v>80</v>
      </c>
      <c r="N8" s="50">
        <f t="shared" si="2"/>
        <v>270.39999999999998</v>
      </c>
      <c r="O8" s="45">
        <v>5</v>
      </c>
      <c r="P8" s="45">
        <v>2</v>
      </c>
      <c r="Q8" s="45">
        <f t="shared" si="3"/>
        <v>7</v>
      </c>
    </row>
    <row r="9" spans="1:17" ht="18" customHeight="1" x14ac:dyDescent="0.25">
      <c r="A9" s="37">
        <v>8</v>
      </c>
      <c r="B9" s="25" t="s">
        <v>39</v>
      </c>
      <c r="C9" s="38" t="s">
        <v>40</v>
      </c>
      <c r="D9" s="41" t="s">
        <v>23</v>
      </c>
      <c r="E9" s="39" t="s">
        <v>41</v>
      </c>
      <c r="F9" s="45">
        <v>33.299999999999997</v>
      </c>
      <c r="G9" s="45">
        <v>46.4</v>
      </c>
      <c r="H9" s="45">
        <v>100</v>
      </c>
      <c r="I9" s="46">
        <f t="shared" si="0"/>
        <v>179.7</v>
      </c>
      <c r="J9" s="45">
        <v>40</v>
      </c>
      <c r="K9" s="45">
        <v>0</v>
      </c>
      <c r="L9" s="45">
        <v>0</v>
      </c>
      <c r="M9" s="46">
        <f t="shared" si="1"/>
        <v>40</v>
      </c>
      <c r="N9" s="50">
        <f t="shared" si="2"/>
        <v>219.7</v>
      </c>
      <c r="O9" s="45">
        <v>5</v>
      </c>
      <c r="P9" s="45">
        <v>2</v>
      </c>
      <c r="Q9" s="45">
        <f t="shared" si="3"/>
        <v>7</v>
      </c>
    </row>
    <row r="10" spans="1:17" ht="18" customHeight="1" x14ac:dyDescent="0.25">
      <c r="A10" s="37">
        <v>9</v>
      </c>
      <c r="B10" s="38" t="s">
        <v>42</v>
      </c>
      <c r="C10" s="25" t="s">
        <v>29</v>
      </c>
      <c r="D10" s="40" t="s">
        <v>19</v>
      </c>
      <c r="E10" s="39" t="s">
        <v>43</v>
      </c>
      <c r="F10" s="45">
        <v>33.299999999999997</v>
      </c>
      <c r="G10" s="45">
        <v>75</v>
      </c>
      <c r="H10" s="45">
        <v>100</v>
      </c>
      <c r="I10" s="46">
        <f t="shared" si="0"/>
        <v>208.3</v>
      </c>
      <c r="J10" s="45">
        <v>10</v>
      </c>
      <c r="K10" s="45">
        <v>0</v>
      </c>
      <c r="L10" s="45">
        <v>0</v>
      </c>
      <c r="M10" s="46">
        <f t="shared" si="1"/>
        <v>10</v>
      </c>
      <c r="N10" s="50">
        <f t="shared" si="2"/>
        <v>218.3</v>
      </c>
      <c r="O10" s="45">
        <v>5</v>
      </c>
      <c r="P10" s="45">
        <v>2</v>
      </c>
      <c r="Q10" s="45">
        <f t="shared" si="3"/>
        <v>7</v>
      </c>
    </row>
    <row r="11" spans="1:17" ht="18" customHeight="1" x14ac:dyDescent="0.25">
      <c r="A11" s="37">
        <v>10</v>
      </c>
      <c r="B11" s="25" t="s">
        <v>44</v>
      </c>
      <c r="C11" s="42" t="s">
        <v>32</v>
      </c>
      <c r="D11" s="41" t="s">
        <v>23</v>
      </c>
      <c r="E11" s="39" t="s">
        <v>45</v>
      </c>
      <c r="F11" s="45">
        <v>33.299999999999997</v>
      </c>
      <c r="G11" s="45">
        <v>14.3</v>
      </c>
      <c r="H11" s="45">
        <v>90</v>
      </c>
      <c r="I11" s="46">
        <f t="shared" si="0"/>
        <v>137.6</v>
      </c>
      <c r="J11" s="45">
        <v>80</v>
      </c>
      <c r="K11" s="45">
        <v>0</v>
      </c>
      <c r="L11" s="45">
        <v>0</v>
      </c>
      <c r="M11" s="46">
        <f t="shared" si="1"/>
        <v>80</v>
      </c>
      <c r="N11" s="50">
        <f t="shared" si="2"/>
        <v>217.6</v>
      </c>
      <c r="O11" s="45">
        <v>5</v>
      </c>
      <c r="P11" s="45">
        <v>2</v>
      </c>
      <c r="Q11" s="45">
        <f t="shared" si="3"/>
        <v>7</v>
      </c>
    </row>
    <row r="12" spans="1:17" ht="18" customHeight="1" x14ac:dyDescent="0.25">
      <c r="A12" s="37">
        <v>11</v>
      </c>
      <c r="B12" s="25" t="s">
        <v>46</v>
      </c>
      <c r="C12" s="38" t="s">
        <v>18</v>
      </c>
      <c r="D12" s="41" t="s">
        <v>23</v>
      </c>
      <c r="E12" s="39" t="s">
        <v>47</v>
      </c>
      <c r="F12" s="45">
        <v>33.299999999999997</v>
      </c>
      <c r="G12" s="45">
        <v>50</v>
      </c>
      <c r="H12" s="45">
        <v>100</v>
      </c>
      <c r="I12" s="46">
        <f t="shared" si="0"/>
        <v>183.3</v>
      </c>
      <c r="J12" s="45">
        <v>30</v>
      </c>
      <c r="K12" s="45">
        <v>0</v>
      </c>
      <c r="L12" s="45">
        <v>0</v>
      </c>
      <c r="M12" s="46">
        <f t="shared" si="1"/>
        <v>30</v>
      </c>
      <c r="N12" s="50">
        <f t="shared" si="2"/>
        <v>213.3</v>
      </c>
      <c r="O12" s="45">
        <v>5</v>
      </c>
      <c r="P12" s="45">
        <v>2</v>
      </c>
      <c r="Q12" s="45">
        <f t="shared" si="3"/>
        <v>7</v>
      </c>
    </row>
    <row r="13" spans="1:17" ht="18" customHeight="1" x14ac:dyDescent="0.25">
      <c r="A13" s="37">
        <v>12</v>
      </c>
      <c r="B13" s="25" t="s">
        <v>48</v>
      </c>
      <c r="C13" s="38" t="s">
        <v>22</v>
      </c>
      <c r="D13" s="29" t="s">
        <v>49</v>
      </c>
      <c r="E13" s="39" t="s">
        <v>50</v>
      </c>
      <c r="F13" s="45">
        <v>0</v>
      </c>
      <c r="G13" s="45">
        <v>46.4</v>
      </c>
      <c r="H13" s="45">
        <v>100</v>
      </c>
      <c r="I13" s="46">
        <f t="shared" si="0"/>
        <v>146.4</v>
      </c>
      <c r="J13" s="45">
        <v>20</v>
      </c>
      <c r="K13" s="45">
        <v>0</v>
      </c>
      <c r="L13" s="45">
        <v>40</v>
      </c>
      <c r="M13" s="46">
        <f t="shared" si="1"/>
        <v>60</v>
      </c>
      <c r="N13" s="50">
        <f t="shared" si="2"/>
        <v>206.4</v>
      </c>
      <c r="O13" s="51"/>
      <c r="P13" s="45"/>
      <c r="Q13" s="45">
        <f t="shared" si="3"/>
        <v>0</v>
      </c>
    </row>
    <row r="14" spans="1:17" ht="18" customHeight="1" x14ac:dyDescent="0.25">
      <c r="A14" s="37">
        <v>13</v>
      </c>
      <c r="B14" s="25" t="s">
        <v>51</v>
      </c>
      <c r="C14" s="38" t="s">
        <v>40</v>
      </c>
      <c r="D14" s="40" t="s">
        <v>19</v>
      </c>
      <c r="E14" s="39" t="s">
        <v>52</v>
      </c>
      <c r="F14" s="45">
        <v>33.299999999999997</v>
      </c>
      <c r="G14" s="45">
        <v>7.1</v>
      </c>
      <c r="H14" s="45">
        <v>100</v>
      </c>
      <c r="I14" s="46">
        <f t="shared" si="0"/>
        <v>140.4</v>
      </c>
      <c r="J14" s="45">
        <v>40</v>
      </c>
      <c r="K14" s="45">
        <v>0</v>
      </c>
      <c r="L14" s="45">
        <v>0</v>
      </c>
      <c r="M14" s="46">
        <f t="shared" si="1"/>
        <v>40</v>
      </c>
      <c r="N14" s="50">
        <f t="shared" si="2"/>
        <v>180.4</v>
      </c>
      <c r="O14" s="45">
        <v>5</v>
      </c>
      <c r="P14" s="45">
        <v>2</v>
      </c>
      <c r="Q14" s="45">
        <f t="shared" si="3"/>
        <v>7</v>
      </c>
    </row>
    <row r="15" spans="1:17" ht="18" customHeight="1" x14ac:dyDescent="0.25">
      <c r="A15" s="37">
        <v>14</v>
      </c>
      <c r="B15" s="25" t="s">
        <v>53</v>
      </c>
      <c r="C15" s="38" t="s">
        <v>54</v>
      </c>
      <c r="D15" s="40" t="s">
        <v>19</v>
      </c>
      <c r="E15" s="39" t="s">
        <v>55</v>
      </c>
      <c r="F15" s="45">
        <v>33.299999999999997</v>
      </c>
      <c r="G15" s="45">
        <v>53.6</v>
      </c>
      <c r="H15" s="45">
        <v>90</v>
      </c>
      <c r="I15" s="46">
        <f t="shared" si="0"/>
        <v>176.9</v>
      </c>
      <c r="J15" s="45">
        <v>0</v>
      </c>
      <c r="K15" s="45">
        <v>0</v>
      </c>
      <c r="L15" s="45">
        <v>0</v>
      </c>
      <c r="M15" s="46">
        <f t="shared" si="1"/>
        <v>0</v>
      </c>
      <c r="N15" s="50">
        <f t="shared" si="2"/>
        <v>176.9</v>
      </c>
      <c r="O15" s="45">
        <v>3</v>
      </c>
      <c r="P15" s="45">
        <v>2</v>
      </c>
      <c r="Q15" s="45">
        <f t="shared" si="3"/>
        <v>5</v>
      </c>
    </row>
    <row r="16" spans="1:17" ht="18" customHeight="1" x14ac:dyDescent="0.25">
      <c r="A16" s="37">
        <v>15</v>
      </c>
      <c r="B16" s="25" t="s">
        <v>56</v>
      </c>
      <c r="C16" s="25" t="s">
        <v>18</v>
      </c>
      <c r="D16" s="41" t="s">
        <v>23</v>
      </c>
      <c r="E16" s="39" t="s">
        <v>57</v>
      </c>
      <c r="F16" s="45">
        <v>33.299999999999997</v>
      </c>
      <c r="G16" s="45">
        <v>10.7</v>
      </c>
      <c r="H16" s="45">
        <v>60</v>
      </c>
      <c r="I16" s="46">
        <f t="shared" si="0"/>
        <v>104</v>
      </c>
      <c r="J16" s="45">
        <v>70</v>
      </c>
      <c r="K16" s="45">
        <v>0</v>
      </c>
      <c r="L16" s="45">
        <v>0</v>
      </c>
      <c r="M16" s="46">
        <f t="shared" si="1"/>
        <v>70</v>
      </c>
      <c r="N16" s="50">
        <f t="shared" si="2"/>
        <v>174</v>
      </c>
      <c r="O16" s="45">
        <v>3</v>
      </c>
      <c r="P16" s="45">
        <v>2</v>
      </c>
      <c r="Q16" s="45">
        <f t="shared" si="3"/>
        <v>5</v>
      </c>
    </row>
    <row r="17" spans="1:17" ht="18" customHeight="1" x14ac:dyDescent="0.25">
      <c r="A17" s="37">
        <v>16</v>
      </c>
      <c r="B17" s="25" t="s">
        <v>58</v>
      </c>
      <c r="C17" s="25" t="s">
        <v>29</v>
      </c>
      <c r="D17" s="40" t="s">
        <v>19</v>
      </c>
      <c r="E17" s="39" t="s">
        <v>59</v>
      </c>
      <c r="F17" s="45">
        <v>33.299999999999997</v>
      </c>
      <c r="G17" s="45">
        <v>39.299999999999997</v>
      </c>
      <c r="H17" s="45">
        <v>0</v>
      </c>
      <c r="I17" s="46">
        <f t="shared" si="0"/>
        <v>72.599999999999994</v>
      </c>
      <c r="J17" s="45">
        <v>100</v>
      </c>
      <c r="K17" s="45">
        <v>0</v>
      </c>
      <c r="L17" s="45"/>
      <c r="M17" s="46">
        <f t="shared" si="1"/>
        <v>100</v>
      </c>
      <c r="N17" s="50">
        <f t="shared" si="2"/>
        <v>172.6</v>
      </c>
      <c r="O17" s="45">
        <v>3</v>
      </c>
      <c r="P17" s="45">
        <v>2</v>
      </c>
      <c r="Q17" s="45">
        <f t="shared" si="3"/>
        <v>5</v>
      </c>
    </row>
    <row r="18" spans="1:17" ht="18" customHeight="1" x14ac:dyDescent="0.25">
      <c r="A18" s="37">
        <v>17</v>
      </c>
      <c r="B18" s="25" t="s">
        <v>60</v>
      </c>
      <c r="C18" s="38" t="s">
        <v>26</v>
      </c>
      <c r="D18" s="29" t="s">
        <v>19</v>
      </c>
      <c r="E18" s="39" t="s">
        <v>61</v>
      </c>
      <c r="F18" s="45">
        <v>33.299999999999997</v>
      </c>
      <c r="G18" s="47">
        <v>39.299999999999997</v>
      </c>
      <c r="H18" s="47">
        <v>90</v>
      </c>
      <c r="I18" s="46">
        <f t="shared" si="0"/>
        <v>162.6</v>
      </c>
      <c r="J18" s="47">
        <v>0</v>
      </c>
      <c r="K18" s="47">
        <v>0</v>
      </c>
      <c r="L18" s="47"/>
      <c r="M18" s="46">
        <f t="shared" si="1"/>
        <v>0</v>
      </c>
      <c r="N18" s="50">
        <f t="shared" si="2"/>
        <v>162.6</v>
      </c>
      <c r="O18" s="45">
        <v>3</v>
      </c>
      <c r="P18" s="47"/>
      <c r="Q18" s="45">
        <f t="shared" si="3"/>
        <v>3</v>
      </c>
    </row>
    <row r="19" spans="1:17" s="32" customFormat="1" ht="18" customHeight="1" x14ac:dyDescent="0.25">
      <c r="A19" s="37">
        <v>18</v>
      </c>
      <c r="B19" s="25" t="s">
        <v>62</v>
      </c>
      <c r="C19" s="38" t="s">
        <v>22</v>
      </c>
      <c r="D19" s="41" t="s">
        <v>23</v>
      </c>
      <c r="E19" s="39" t="s">
        <v>63</v>
      </c>
      <c r="F19" s="45">
        <v>33.299999999999997</v>
      </c>
      <c r="G19" s="45">
        <v>28.6</v>
      </c>
      <c r="H19" s="45">
        <v>0</v>
      </c>
      <c r="I19" s="46">
        <f t="shared" si="0"/>
        <v>61.9</v>
      </c>
      <c r="J19" s="45">
        <v>100</v>
      </c>
      <c r="K19" s="45">
        <v>0</v>
      </c>
      <c r="L19" s="45">
        <v>0</v>
      </c>
      <c r="M19" s="46">
        <f t="shared" si="1"/>
        <v>100</v>
      </c>
      <c r="N19" s="50">
        <f t="shared" si="2"/>
        <v>161.9</v>
      </c>
      <c r="O19" s="45">
        <v>3</v>
      </c>
      <c r="P19" s="45">
        <v>2</v>
      </c>
      <c r="Q19" s="45">
        <f t="shared" si="3"/>
        <v>5</v>
      </c>
    </row>
    <row r="20" spans="1:17" s="32" customFormat="1" ht="18" customHeight="1" x14ac:dyDescent="0.25">
      <c r="A20" s="37">
        <v>19</v>
      </c>
      <c r="B20" s="25" t="s">
        <v>64</v>
      </c>
      <c r="C20" s="38" t="s">
        <v>32</v>
      </c>
      <c r="D20" s="28" t="s">
        <v>19</v>
      </c>
      <c r="E20" s="39" t="s">
        <v>65</v>
      </c>
      <c r="F20" s="45"/>
      <c r="G20" s="45">
        <v>14.3</v>
      </c>
      <c r="H20" s="45">
        <v>80</v>
      </c>
      <c r="I20" s="46">
        <f t="shared" si="0"/>
        <v>94.3</v>
      </c>
      <c r="J20" s="45">
        <v>60</v>
      </c>
      <c r="K20" s="45">
        <v>0</v>
      </c>
      <c r="L20" s="45">
        <v>0</v>
      </c>
      <c r="M20" s="46">
        <f t="shared" si="1"/>
        <v>60</v>
      </c>
      <c r="N20" s="50">
        <f t="shared" si="2"/>
        <v>154.30000000000001</v>
      </c>
      <c r="O20" s="45">
        <v>3</v>
      </c>
      <c r="P20" s="45"/>
      <c r="Q20" s="45">
        <f t="shared" si="3"/>
        <v>3</v>
      </c>
    </row>
    <row r="21" spans="1:17" s="32" customFormat="1" ht="18" customHeight="1" x14ac:dyDescent="0.25">
      <c r="A21" s="37">
        <v>20</v>
      </c>
      <c r="B21" s="25" t="s">
        <v>66</v>
      </c>
      <c r="C21" s="42" t="s">
        <v>29</v>
      </c>
      <c r="D21" s="41" t="s">
        <v>23</v>
      </c>
      <c r="E21" s="39" t="s">
        <v>67</v>
      </c>
      <c r="F21" s="45">
        <v>33.299999999999997</v>
      </c>
      <c r="G21" s="45">
        <v>46.4</v>
      </c>
      <c r="H21" s="45">
        <v>20</v>
      </c>
      <c r="I21" s="46">
        <f t="shared" si="0"/>
        <v>99.699999999999989</v>
      </c>
      <c r="J21" s="45">
        <v>50</v>
      </c>
      <c r="K21" s="45">
        <v>0</v>
      </c>
      <c r="L21" s="45">
        <v>0</v>
      </c>
      <c r="M21" s="46">
        <f t="shared" si="1"/>
        <v>50</v>
      </c>
      <c r="N21" s="50">
        <f t="shared" si="2"/>
        <v>149.69999999999999</v>
      </c>
      <c r="O21" s="45">
        <v>3</v>
      </c>
      <c r="P21" s="45">
        <v>2</v>
      </c>
      <c r="Q21" s="45">
        <f t="shared" si="3"/>
        <v>5</v>
      </c>
    </row>
    <row r="22" spans="1:17" ht="18" customHeight="1" x14ac:dyDescent="0.25">
      <c r="A22" s="37">
        <v>21</v>
      </c>
      <c r="B22" s="25" t="s">
        <v>68</v>
      </c>
      <c r="C22" s="42" t="s">
        <v>18</v>
      </c>
      <c r="D22" s="41" t="s">
        <v>23</v>
      </c>
      <c r="E22" s="39" t="s">
        <v>69</v>
      </c>
      <c r="F22" s="45">
        <v>66.7</v>
      </c>
      <c r="G22" s="45">
        <v>53.6</v>
      </c>
      <c r="H22" s="45">
        <v>0</v>
      </c>
      <c r="I22" s="46">
        <f t="shared" si="0"/>
        <v>120.30000000000001</v>
      </c>
      <c r="J22" s="45">
        <v>20</v>
      </c>
      <c r="K22" s="45">
        <v>0</v>
      </c>
      <c r="L22" s="45">
        <v>0</v>
      </c>
      <c r="M22" s="46">
        <f t="shared" si="1"/>
        <v>20</v>
      </c>
      <c r="N22" s="50">
        <f t="shared" si="2"/>
        <v>140.30000000000001</v>
      </c>
      <c r="O22" s="45">
        <v>3</v>
      </c>
      <c r="P22" s="45">
        <v>2</v>
      </c>
      <c r="Q22" s="45">
        <f t="shared" si="3"/>
        <v>5</v>
      </c>
    </row>
    <row r="23" spans="1:17" ht="18" customHeight="1" x14ac:dyDescent="0.25">
      <c r="A23" s="37">
        <v>22</v>
      </c>
      <c r="B23" s="25" t="s">
        <v>70</v>
      </c>
      <c r="C23" s="38" t="s">
        <v>40</v>
      </c>
      <c r="D23" s="41" t="s">
        <v>23</v>
      </c>
      <c r="E23" s="39" t="s">
        <v>71</v>
      </c>
      <c r="F23" s="45"/>
      <c r="G23" s="45">
        <v>17.899999999999999</v>
      </c>
      <c r="H23" s="45">
        <v>80</v>
      </c>
      <c r="I23" s="46">
        <f t="shared" si="0"/>
        <v>97.9</v>
      </c>
      <c r="J23" s="45">
        <v>40</v>
      </c>
      <c r="K23" s="45">
        <v>0</v>
      </c>
      <c r="L23" s="45">
        <v>0</v>
      </c>
      <c r="M23" s="46">
        <f t="shared" si="1"/>
        <v>40</v>
      </c>
      <c r="N23" s="50">
        <f t="shared" si="2"/>
        <v>137.9</v>
      </c>
      <c r="O23" s="45">
        <v>3</v>
      </c>
      <c r="P23" s="45">
        <v>2</v>
      </c>
      <c r="Q23" s="45">
        <f t="shared" si="3"/>
        <v>5</v>
      </c>
    </row>
    <row r="24" spans="1:17" ht="18" customHeight="1" x14ac:dyDescent="0.25">
      <c r="A24" s="37">
        <v>23</v>
      </c>
      <c r="B24" s="26" t="s">
        <v>72</v>
      </c>
      <c r="C24" s="38" t="s">
        <v>18</v>
      </c>
      <c r="D24" s="41" t="s">
        <v>23</v>
      </c>
      <c r="E24" s="29" t="s">
        <v>73</v>
      </c>
      <c r="F24" s="45">
        <v>33.299999999999997</v>
      </c>
      <c r="G24" s="45">
        <v>53.6</v>
      </c>
      <c r="H24" s="45">
        <v>20</v>
      </c>
      <c r="I24" s="46">
        <f t="shared" si="0"/>
        <v>106.9</v>
      </c>
      <c r="J24" s="45">
        <v>30</v>
      </c>
      <c r="K24" s="45">
        <v>0</v>
      </c>
      <c r="L24" s="45">
        <v>0</v>
      </c>
      <c r="M24" s="46">
        <f t="shared" si="1"/>
        <v>30</v>
      </c>
      <c r="N24" s="50">
        <f t="shared" si="2"/>
        <v>136.9</v>
      </c>
      <c r="O24" s="45">
        <v>3</v>
      </c>
      <c r="P24" s="45">
        <v>2</v>
      </c>
      <c r="Q24" s="45">
        <f t="shared" si="3"/>
        <v>5</v>
      </c>
    </row>
    <row r="25" spans="1:17" ht="18" customHeight="1" x14ac:dyDescent="0.25">
      <c r="A25" s="37">
        <v>24</v>
      </c>
      <c r="B25" s="27" t="s">
        <v>74</v>
      </c>
      <c r="C25" s="42" t="s">
        <v>32</v>
      </c>
      <c r="D25" s="30" t="s">
        <v>19</v>
      </c>
      <c r="E25" s="39" t="s">
        <v>75</v>
      </c>
      <c r="F25" s="45">
        <v>0</v>
      </c>
      <c r="G25" s="45">
        <v>53.6</v>
      </c>
      <c r="H25" s="45">
        <v>40</v>
      </c>
      <c r="I25" s="46">
        <f t="shared" si="0"/>
        <v>93.6</v>
      </c>
      <c r="J25" s="45">
        <v>40</v>
      </c>
      <c r="K25" s="45">
        <v>0</v>
      </c>
      <c r="L25" s="45">
        <v>0</v>
      </c>
      <c r="M25" s="46">
        <f t="shared" si="1"/>
        <v>40</v>
      </c>
      <c r="N25" s="50">
        <f t="shared" si="2"/>
        <v>133.6</v>
      </c>
      <c r="O25" s="45">
        <v>3</v>
      </c>
      <c r="P25" s="45"/>
      <c r="Q25" s="45">
        <f t="shared" si="3"/>
        <v>3</v>
      </c>
    </row>
    <row r="26" spans="1:17" ht="18" customHeight="1" x14ac:dyDescent="0.25">
      <c r="A26" s="37">
        <v>25</v>
      </c>
      <c r="B26" s="25" t="s">
        <v>76</v>
      </c>
      <c r="C26" s="38" t="s">
        <v>40</v>
      </c>
      <c r="D26" s="29" t="s">
        <v>23</v>
      </c>
      <c r="E26" s="39" t="s">
        <v>77</v>
      </c>
      <c r="F26" s="45"/>
      <c r="G26" s="45">
        <v>21.4</v>
      </c>
      <c r="H26" s="45">
        <v>100</v>
      </c>
      <c r="I26" s="46">
        <f t="shared" si="0"/>
        <v>121.4</v>
      </c>
      <c r="J26" s="45">
        <v>10</v>
      </c>
      <c r="K26" s="45">
        <v>0</v>
      </c>
      <c r="L26" s="45"/>
      <c r="M26" s="46">
        <f t="shared" si="1"/>
        <v>10</v>
      </c>
      <c r="N26" s="50">
        <f t="shared" si="2"/>
        <v>131.4</v>
      </c>
      <c r="O26" s="45">
        <v>3</v>
      </c>
      <c r="P26" s="45"/>
      <c r="Q26" s="45">
        <f t="shared" si="3"/>
        <v>3</v>
      </c>
    </row>
    <row r="27" spans="1:17" ht="18" customHeight="1" x14ac:dyDescent="0.25">
      <c r="A27" s="37">
        <v>26</v>
      </c>
      <c r="B27" s="25" t="s">
        <v>78</v>
      </c>
      <c r="C27" s="38" t="s">
        <v>18</v>
      </c>
      <c r="D27" s="29" t="s">
        <v>23</v>
      </c>
      <c r="E27" s="39" t="s">
        <v>79</v>
      </c>
      <c r="F27" s="45">
        <v>33.299999999999997</v>
      </c>
      <c r="G27" s="45">
        <v>46.4</v>
      </c>
      <c r="H27" s="45">
        <v>30</v>
      </c>
      <c r="I27" s="46">
        <f t="shared" si="0"/>
        <v>109.69999999999999</v>
      </c>
      <c r="J27" s="45">
        <v>20</v>
      </c>
      <c r="K27" s="45"/>
      <c r="L27" s="45">
        <v>0</v>
      </c>
      <c r="M27" s="46">
        <f t="shared" si="1"/>
        <v>20</v>
      </c>
      <c r="N27" s="50">
        <f t="shared" si="2"/>
        <v>129.69999999999999</v>
      </c>
      <c r="O27" s="45">
        <v>3</v>
      </c>
      <c r="P27" s="45"/>
      <c r="Q27" s="45">
        <f t="shared" si="3"/>
        <v>3</v>
      </c>
    </row>
    <row r="28" spans="1:17" ht="18" customHeight="1" x14ac:dyDescent="0.25">
      <c r="A28" s="37">
        <v>27</v>
      </c>
      <c r="B28" s="25" t="s">
        <v>80</v>
      </c>
      <c r="C28" s="38" t="s">
        <v>35</v>
      </c>
      <c r="D28" s="29" t="s">
        <v>23</v>
      </c>
      <c r="E28" s="39" t="s">
        <v>81</v>
      </c>
      <c r="F28" s="45">
        <v>33.299999999999997</v>
      </c>
      <c r="G28" s="45">
        <v>46.4</v>
      </c>
      <c r="H28" s="45">
        <v>0</v>
      </c>
      <c r="I28" s="46">
        <f t="shared" si="0"/>
        <v>79.699999999999989</v>
      </c>
      <c r="J28" s="45">
        <v>50</v>
      </c>
      <c r="K28" s="45">
        <v>0</v>
      </c>
      <c r="L28" s="45">
        <v>0</v>
      </c>
      <c r="M28" s="46">
        <f t="shared" si="1"/>
        <v>50</v>
      </c>
      <c r="N28" s="50">
        <f t="shared" si="2"/>
        <v>129.69999999999999</v>
      </c>
      <c r="O28" s="45">
        <v>3</v>
      </c>
      <c r="P28" s="45" t="s">
        <v>82</v>
      </c>
      <c r="Q28" s="45">
        <f t="shared" si="3"/>
        <v>3</v>
      </c>
    </row>
    <row r="29" spans="1:17" ht="18" customHeight="1" x14ac:dyDescent="0.25">
      <c r="A29" s="37">
        <v>28</v>
      </c>
      <c r="B29" s="38" t="s">
        <v>83</v>
      </c>
      <c r="C29" s="38" t="s">
        <v>84</v>
      </c>
      <c r="D29" s="29" t="s">
        <v>19</v>
      </c>
      <c r="E29" s="39" t="s">
        <v>85</v>
      </c>
      <c r="F29" s="45"/>
      <c r="G29" s="45">
        <v>17.899999999999999</v>
      </c>
      <c r="H29" s="45">
        <v>90</v>
      </c>
      <c r="I29" s="46">
        <f t="shared" si="0"/>
        <v>107.9</v>
      </c>
      <c r="J29" s="45">
        <v>20</v>
      </c>
      <c r="K29" s="45">
        <v>0</v>
      </c>
      <c r="L29" s="45">
        <v>0</v>
      </c>
      <c r="M29" s="46">
        <f t="shared" si="1"/>
        <v>20</v>
      </c>
      <c r="N29" s="50">
        <f t="shared" si="2"/>
        <v>127.9</v>
      </c>
      <c r="O29" s="45">
        <v>3</v>
      </c>
      <c r="P29" s="45"/>
      <c r="Q29" s="45">
        <f t="shared" si="3"/>
        <v>3</v>
      </c>
    </row>
    <row r="30" spans="1:17" ht="18" customHeight="1" x14ac:dyDescent="0.25">
      <c r="A30" s="37">
        <v>29</v>
      </c>
      <c r="B30" s="25" t="s">
        <v>86</v>
      </c>
      <c r="C30" s="38" t="s">
        <v>87</v>
      </c>
      <c r="D30" s="29" t="s">
        <v>23</v>
      </c>
      <c r="E30" s="39" t="s">
        <v>88</v>
      </c>
      <c r="F30" s="45">
        <v>100</v>
      </c>
      <c r="G30" s="45">
        <v>14.3</v>
      </c>
      <c r="H30" s="45"/>
      <c r="I30" s="46">
        <f t="shared" si="0"/>
        <v>114.3</v>
      </c>
      <c r="J30" s="45">
        <v>10</v>
      </c>
      <c r="K30" s="45">
        <v>0</v>
      </c>
      <c r="L30" s="45"/>
      <c r="M30" s="46">
        <f t="shared" si="1"/>
        <v>10</v>
      </c>
      <c r="N30" s="50">
        <f t="shared" si="2"/>
        <v>124.3</v>
      </c>
      <c r="O30" s="45">
        <v>3</v>
      </c>
      <c r="P30" s="45"/>
      <c r="Q30" s="45">
        <f t="shared" si="3"/>
        <v>3</v>
      </c>
    </row>
    <row r="31" spans="1:17" ht="18" customHeight="1" x14ac:dyDescent="0.25">
      <c r="A31" s="37">
        <v>30</v>
      </c>
      <c r="B31" s="25" t="s">
        <v>89</v>
      </c>
      <c r="C31" s="38" t="s">
        <v>84</v>
      </c>
      <c r="D31" s="29" t="s">
        <v>23</v>
      </c>
      <c r="E31" s="39" t="s">
        <v>90</v>
      </c>
      <c r="F31" s="45">
        <v>0</v>
      </c>
      <c r="G31" s="45">
        <v>14.3</v>
      </c>
      <c r="H31" s="45">
        <v>100</v>
      </c>
      <c r="I31" s="46">
        <f t="shared" si="0"/>
        <v>114.3</v>
      </c>
      <c r="J31" s="45">
        <v>10</v>
      </c>
      <c r="K31" s="45">
        <v>0</v>
      </c>
      <c r="L31" s="45">
        <v>0</v>
      </c>
      <c r="M31" s="46">
        <f t="shared" si="1"/>
        <v>10</v>
      </c>
      <c r="N31" s="50">
        <f t="shared" si="2"/>
        <v>124.3</v>
      </c>
      <c r="O31" s="45">
        <v>3</v>
      </c>
      <c r="P31" s="45"/>
      <c r="Q31" s="45">
        <f t="shared" si="3"/>
        <v>3</v>
      </c>
    </row>
    <row r="32" spans="1:17" ht="18" customHeight="1" x14ac:dyDescent="0.25">
      <c r="A32" s="37">
        <v>31</v>
      </c>
      <c r="B32" s="27" t="s">
        <v>91</v>
      </c>
      <c r="C32" s="42" t="s">
        <v>32</v>
      </c>
      <c r="D32" s="30" t="s">
        <v>23</v>
      </c>
      <c r="E32" s="39" t="s">
        <v>92</v>
      </c>
      <c r="F32" s="45">
        <v>33.299999999999997</v>
      </c>
      <c r="G32" s="45">
        <v>17.899999999999999</v>
      </c>
      <c r="H32" s="45">
        <v>30</v>
      </c>
      <c r="I32" s="46">
        <f t="shared" si="0"/>
        <v>81.199999999999989</v>
      </c>
      <c r="J32" s="45">
        <v>40</v>
      </c>
      <c r="K32" s="45">
        <v>0</v>
      </c>
      <c r="L32" s="45"/>
      <c r="M32" s="46">
        <f t="shared" si="1"/>
        <v>40</v>
      </c>
      <c r="N32" s="50">
        <f t="shared" si="2"/>
        <v>121.19999999999999</v>
      </c>
      <c r="O32" s="45">
        <v>3</v>
      </c>
      <c r="P32" s="45"/>
      <c r="Q32" s="45">
        <f t="shared" si="3"/>
        <v>3</v>
      </c>
    </row>
    <row r="33" spans="1:17" ht="18" customHeight="1" x14ac:dyDescent="0.25">
      <c r="A33" s="37">
        <v>32</v>
      </c>
      <c r="B33" s="25" t="s">
        <v>93</v>
      </c>
      <c r="C33" s="38" t="s">
        <v>84</v>
      </c>
      <c r="D33" s="29" t="s">
        <v>23</v>
      </c>
      <c r="E33" s="39" t="s">
        <v>94</v>
      </c>
      <c r="F33" s="45">
        <v>0</v>
      </c>
      <c r="G33" s="45">
        <v>17.899999999999999</v>
      </c>
      <c r="H33" s="45">
        <v>100</v>
      </c>
      <c r="I33" s="46">
        <f t="shared" si="0"/>
        <v>117.9</v>
      </c>
      <c r="J33" s="45">
        <v>0</v>
      </c>
      <c r="K33" s="45">
        <v>0</v>
      </c>
      <c r="L33" s="45">
        <v>0</v>
      </c>
      <c r="M33" s="46">
        <f t="shared" si="1"/>
        <v>0</v>
      </c>
      <c r="N33" s="50">
        <f t="shared" si="2"/>
        <v>117.9</v>
      </c>
      <c r="O33" s="45">
        <v>3</v>
      </c>
      <c r="P33" s="45"/>
      <c r="Q33" s="45">
        <f t="shared" si="3"/>
        <v>3</v>
      </c>
    </row>
    <row r="34" spans="1:17" ht="18" customHeight="1" x14ac:dyDescent="0.25">
      <c r="A34" s="37">
        <v>33</v>
      </c>
      <c r="B34" s="25" t="s">
        <v>95</v>
      </c>
      <c r="C34" s="38" t="s">
        <v>84</v>
      </c>
      <c r="D34" s="29" t="s">
        <v>19</v>
      </c>
      <c r="E34" s="39" t="s">
        <v>96</v>
      </c>
      <c r="F34" s="45"/>
      <c r="G34" s="45">
        <v>46.4</v>
      </c>
      <c r="H34" s="45">
        <v>60</v>
      </c>
      <c r="I34" s="46">
        <f t="shared" si="0"/>
        <v>106.4</v>
      </c>
      <c r="J34" s="45">
        <v>10</v>
      </c>
      <c r="K34" s="45"/>
      <c r="L34" s="45">
        <v>0</v>
      </c>
      <c r="M34" s="46">
        <f t="shared" si="1"/>
        <v>10</v>
      </c>
      <c r="N34" s="50">
        <f t="shared" si="2"/>
        <v>116.4</v>
      </c>
      <c r="O34" s="45">
        <v>3</v>
      </c>
      <c r="P34" s="45"/>
      <c r="Q34" s="45">
        <f t="shared" si="3"/>
        <v>3</v>
      </c>
    </row>
    <row r="35" spans="1:17" ht="18" customHeight="1" x14ac:dyDescent="0.25">
      <c r="A35" s="37">
        <v>34</v>
      </c>
      <c r="B35" s="38" t="s">
        <v>97</v>
      </c>
      <c r="C35" s="38" t="s">
        <v>26</v>
      </c>
      <c r="D35" s="29" t="s">
        <v>23</v>
      </c>
      <c r="E35" s="39" t="s">
        <v>98</v>
      </c>
      <c r="F35" s="45">
        <v>33.299999999999997</v>
      </c>
      <c r="G35" s="45">
        <v>46.4</v>
      </c>
      <c r="H35" s="45">
        <v>20</v>
      </c>
      <c r="I35" s="46">
        <f t="shared" si="0"/>
        <v>99.699999999999989</v>
      </c>
      <c r="J35" s="45">
        <v>10</v>
      </c>
      <c r="K35" s="45">
        <v>0</v>
      </c>
      <c r="L35" s="45">
        <v>0</v>
      </c>
      <c r="M35" s="46">
        <f t="shared" si="1"/>
        <v>10</v>
      </c>
      <c r="N35" s="50">
        <f t="shared" si="2"/>
        <v>109.69999999999999</v>
      </c>
      <c r="O35" s="45">
        <v>3</v>
      </c>
      <c r="P35" s="45"/>
      <c r="Q35" s="45">
        <f t="shared" si="3"/>
        <v>3</v>
      </c>
    </row>
    <row r="36" spans="1:17" ht="18" customHeight="1" x14ac:dyDescent="0.25">
      <c r="A36" s="37">
        <v>35</v>
      </c>
      <c r="B36" s="25" t="s">
        <v>99</v>
      </c>
      <c r="C36" s="38" t="s">
        <v>40</v>
      </c>
      <c r="D36" s="29" t="s">
        <v>23</v>
      </c>
      <c r="E36" s="39" t="s">
        <v>100</v>
      </c>
      <c r="F36" s="45">
        <v>0</v>
      </c>
      <c r="G36" s="45"/>
      <c r="H36" s="45">
        <v>100</v>
      </c>
      <c r="I36" s="46">
        <f t="shared" si="0"/>
        <v>100</v>
      </c>
      <c r="J36" s="45">
        <v>0</v>
      </c>
      <c r="K36" s="45">
        <v>0</v>
      </c>
      <c r="L36" s="45">
        <v>0</v>
      </c>
      <c r="M36" s="46">
        <f t="shared" si="1"/>
        <v>0</v>
      </c>
      <c r="N36" s="50">
        <f t="shared" si="2"/>
        <v>100</v>
      </c>
      <c r="O36" s="45">
        <v>3</v>
      </c>
      <c r="P36" s="45"/>
      <c r="Q36" s="45">
        <f t="shared" si="3"/>
        <v>3</v>
      </c>
    </row>
    <row r="37" spans="1:17" ht="18" customHeight="1" x14ac:dyDescent="0.25">
      <c r="A37" s="37">
        <v>36</v>
      </c>
      <c r="B37" s="38" t="s">
        <v>101</v>
      </c>
      <c r="C37" s="38" t="s">
        <v>32</v>
      </c>
      <c r="D37" s="29" t="s">
        <v>23</v>
      </c>
      <c r="E37" s="39" t="s">
        <v>102</v>
      </c>
      <c r="F37" s="45">
        <v>33.299999999999997</v>
      </c>
      <c r="G37" s="45">
        <v>46.4</v>
      </c>
      <c r="H37" s="45">
        <v>10</v>
      </c>
      <c r="I37" s="46">
        <f t="shared" si="0"/>
        <v>89.699999999999989</v>
      </c>
      <c r="J37" s="45">
        <v>10</v>
      </c>
      <c r="K37" s="45">
        <v>0</v>
      </c>
      <c r="L37" s="45">
        <v>0</v>
      </c>
      <c r="M37" s="46">
        <f t="shared" si="1"/>
        <v>10</v>
      </c>
      <c r="N37" s="50">
        <f t="shared" si="2"/>
        <v>99.699999999999989</v>
      </c>
      <c r="O37" s="45">
        <v>3</v>
      </c>
      <c r="P37" s="45"/>
      <c r="Q37" s="45">
        <f t="shared" si="3"/>
        <v>3</v>
      </c>
    </row>
    <row r="38" spans="1:17" ht="18" customHeight="1" x14ac:dyDescent="0.25">
      <c r="A38" s="37">
        <v>37</v>
      </c>
      <c r="B38" s="27" t="s">
        <v>103</v>
      </c>
      <c r="C38" s="42" t="s">
        <v>32</v>
      </c>
      <c r="D38" s="30" t="s">
        <v>19</v>
      </c>
      <c r="E38" s="39" t="s">
        <v>104</v>
      </c>
      <c r="F38" s="45">
        <v>33.299999999999997</v>
      </c>
      <c r="G38" s="45">
        <v>25</v>
      </c>
      <c r="H38" s="45">
        <v>20</v>
      </c>
      <c r="I38" s="46">
        <f t="shared" si="0"/>
        <v>78.3</v>
      </c>
      <c r="J38" s="45">
        <v>10</v>
      </c>
      <c r="K38" s="45">
        <v>10</v>
      </c>
      <c r="L38" s="45">
        <v>0</v>
      </c>
      <c r="M38" s="46">
        <f t="shared" si="1"/>
        <v>20</v>
      </c>
      <c r="N38" s="50">
        <f t="shared" si="2"/>
        <v>98.3</v>
      </c>
      <c r="O38" s="45">
        <v>3</v>
      </c>
      <c r="P38" s="45"/>
      <c r="Q38" s="45">
        <f t="shared" si="3"/>
        <v>3</v>
      </c>
    </row>
    <row r="39" spans="1:17" ht="18" customHeight="1" x14ac:dyDescent="0.25">
      <c r="A39" s="37">
        <v>38</v>
      </c>
      <c r="B39" s="25" t="s">
        <v>105</v>
      </c>
      <c r="C39" s="38" t="s">
        <v>22</v>
      </c>
      <c r="D39" s="28" t="s">
        <v>19</v>
      </c>
      <c r="E39" s="39" t="s">
        <v>106</v>
      </c>
      <c r="F39" s="45">
        <v>33.299999999999997</v>
      </c>
      <c r="G39" s="45">
        <v>17.899999999999999</v>
      </c>
      <c r="H39" s="45">
        <v>30</v>
      </c>
      <c r="I39" s="46">
        <f t="shared" si="0"/>
        <v>81.199999999999989</v>
      </c>
      <c r="J39" s="45">
        <v>10</v>
      </c>
      <c r="K39" s="45">
        <v>0</v>
      </c>
      <c r="L39" s="45">
        <v>0</v>
      </c>
      <c r="M39" s="46">
        <f t="shared" si="1"/>
        <v>10</v>
      </c>
      <c r="N39" s="50">
        <f t="shared" si="2"/>
        <v>91.199999999999989</v>
      </c>
      <c r="O39" s="45">
        <v>1</v>
      </c>
      <c r="P39" s="45"/>
      <c r="Q39" s="45">
        <f t="shared" si="3"/>
        <v>1</v>
      </c>
    </row>
    <row r="40" spans="1:17" ht="18" customHeight="1" x14ac:dyDescent="0.25">
      <c r="A40" s="37">
        <v>39</v>
      </c>
      <c r="B40" s="25" t="s">
        <v>107</v>
      </c>
      <c r="C40" s="38" t="s">
        <v>87</v>
      </c>
      <c r="D40" s="29" t="s">
        <v>19</v>
      </c>
      <c r="E40" s="29" t="s">
        <v>108</v>
      </c>
      <c r="F40" s="45">
        <v>66.7</v>
      </c>
      <c r="G40" s="45">
        <v>14.3</v>
      </c>
      <c r="H40" s="45">
        <v>0</v>
      </c>
      <c r="I40" s="46">
        <f t="shared" si="0"/>
        <v>81</v>
      </c>
      <c r="J40" s="45">
        <v>10</v>
      </c>
      <c r="K40" s="45">
        <v>0</v>
      </c>
      <c r="L40" s="45">
        <v>0</v>
      </c>
      <c r="M40" s="46">
        <f t="shared" si="1"/>
        <v>10</v>
      </c>
      <c r="N40" s="50">
        <f t="shared" si="2"/>
        <v>91</v>
      </c>
      <c r="O40" s="45">
        <v>1</v>
      </c>
      <c r="P40" s="45"/>
      <c r="Q40" s="45">
        <f t="shared" si="3"/>
        <v>1</v>
      </c>
    </row>
    <row r="41" spans="1:17" ht="18" customHeight="1" x14ac:dyDescent="0.25">
      <c r="A41" s="37">
        <v>40</v>
      </c>
      <c r="B41" s="38" t="s">
        <v>109</v>
      </c>
      <c r="C41" s="38" t="s">
        <v>26</v>
      </c>
      <c r="D41" s="29" t="s">
        <v>23</v>
      </c>
      <c r="E41" s="39" t="s">
        <v>110</v>
      </c>
      <c r="F41" s="45">
        <v>33.299999999999997</v>
      </c>
      <c r="G41" s="45">
        <v>46.4</v>
      </c>
      <c r="H41" s="45">
        <v>0</v>
      </c>
      <c r="I41" s="46">
        <f t="shared" si="0"/>
        <v>79.699999999999989</v>
      </c>
      <c r="J41" s="45">
        <v>10</v>
      </c>
      <c r="K41" s="45">
        <v>0</v>
      </c>
      <c r="L41" s="45"/>
      <c r="M41" s="46">
        <f t="shared" si="1"/>
        <v>10</v>
      </c>
      <c r="N41" s="50">
        <f t="shared" si="2"/>
        <v>89.699999999999989</v>
      </c>
      <c r="O41" s="45">
        <v>1</v>
      </c>
      <c r="P41" s="45"/>
      <c r="Q41" s="45">
        <f t="shared" si="3"/>
        <v>1</v>
      </c>
    </row>
    <row r="42" spans="1:17" ht="18" customHeight="1" x14ac:dyDescent="0.25">
      <c r="A42" s="37">
        <v>41</v>
      </c>
      <c r="B42" s="26" t="s">
        <v>111</v>
      </c>
      <c r="C42" s="38" t="s">
        <v>32</v>
      </c>
      <c r="D42" s="29" t="s">
        <v>23</v>
      </c>
      <c r="E42" s="39" t="s">
        <v>112</v>
      </c>
      <c r="F42" s="45">
        <v>33.299999999999997</v>
      </c>
      <c r="G42" s="45">
        <v>46.4</v>
      </c>
      <c r="H42" s="45">
        <v>0</v>
      </c>
      <c r="I42" s="46">
        <f t="shared" si="0"/>
        <v>79.699999999999989</v>
      </c>
      <c r="J42" s="45">
        <v>10</v>
      </c>
      <c r="K42" s="45">
        <v>0</v>
      </c>
      <c r="L42" s="45">
        <v>0</v>
      </c>
      <c r="M42" s="46">
        <f t="shared" si="1"/>
        <v>10</v>
      </c>
      <c r="N42" s="50">
        <f t="shared" si="2"/>
        <v>89.699999999999989</v>
      </c>
      <c r="O42" s="45">
        <v>1</v>
      </c>
      <c r="P42" s="45"/>
      <c r="Q42" s="45">
        <f t="shared" si="3"/>
        <v>1</v>
      </c>
    </row>
    <row r="43" spans="1:17" ht="18" customHeight="1" x14ac:dyDescent="0.25">
      <c r="A43" s="37">
        <v>42</v>
      </c>
      <c r="B43" s="26" t="s">
        <v>113</v>
      </c>
      <c r="C43" s="38" t="s">
        <v>114</v>
      </c>
      <c r="D43" s="29" t="s">
        <v>19</v>
      </c>
      <c r="E43" s="29" t="s">
        <v>115</v>
      </c>
      <c r="F43" s="45">
        <v>33.299999999999997</v>
      </c>
      <c r="G43" s="45">
        <v>46.4</v>
      </c>
      <c r="H43" s="45">
        <v>0</v>
      </c>
      <c r="I43" s="46">
        <f t="shared" si="0"/>
        <v>79.699999999999989</v>
      </c>
      <c r="J43" s="45">
        <v>10</v>
      </c>
      <c r="K43" s="45">
        <v>0</v>
      </c>
      <c r="L43" s="45">
        <v>0</v>
      </c>
      <c r="M43" s="46">
        <f t="shared" si="1"/>
        <v>10</v>
      </c>
      <c r="N43" s="50">
        <f t="shared" si="2"/>
        <v>89.699999999999989</v>
      </c>
      <c r="O43" s="45">
        <v>1</v>
      </c>
      <c r="P43" s="45"/>
      <c r="Q43" s="45">
        <f t="shared" si="3"/>
        <v>1</v>
      </c>
    </row>
    <row r="44" spans="1:17" ht="18" customHeight="1" x14ac:dyDescent="0.25">
      <c r="A44" s="37">
        <v>43</v>
      </c>
      <c r="B44" s="26" t="s">
        <v>116</v>
      </c>
      <c r="C44" s="38" t="s">
        <v>84</v>
      </c>
      <c r="D44" s="29" t="s">
        <v>23</v>
      </c>
      <c r="E44" s="39" t="s">
        <v>117</v>
      </c>
      <c r="F44" s="45">
        <v>0</v>
      </c>
      <c r="G44" s="45">
        <v>46.4</v>
      </c>
      <c r="H44" s="45">
        <v>30</v>
      </c>
      <c r="I44" s="46">
        <f t="shared" si="0"/>
        <v>76.400000000000006</v>
      </c>
      <c r="J44" s="45">
        <v>10</v>
      </c>
      <c r="K44" s="45">
        <v>0</v>
      </c>
      <c r="L44" s="45">
        <v>0</v>
      </c>
      <c r="M44" s="46">
        <f t="shared" si="1"/>
        <v>10</v>
      </c>
      <c r="N44" s="50">
        <f t="shared" si="2"/>
        <v>86.4</v>
      </c>
      <c r="O44" s="45">
        <v>1</v>
      </c>
      <c r="P44" s="45"/>
      <c r="Q44" s="45">
        <f t="shared" si="3"/>
        <v>1</v>
      </c>
    </row>
    <row r="45" spans="1:17" ht="18" customHeight="1" x14ac:dyDescent="0.25">
      <c r="A45" s="37">
        <v>44</v>
      </c>
      <c r="B45" s="25" t="s">
        <v>118</v>
      </c>
      <c r="C45" s="38" t="s">
        <v>22</v>
      </c>
      <c r="D45" s="43" t="s">
        <v>119</v>
      </c>
      <c r="E45" s="39" t="s">
        <v>120</v>
      </c>
      <c r="F45" s="45"/>
      <c r="G45" s="45">
        <v>64.3</v>
      </c>
      <c r="H45" s="45">
        <v>0</v>
      </c>
      <c r="I45" s="46">
        <f t="shared" si="0"/>
        <v>64.3</v>
      </c>
      <c r="J45" s="45">
        <v>20</v>
      </c>
      <c r="K45" s="45">
        <v>0</v>
      </c>
      <c r="L45" s="45"/>
      <c r="M45" s="46">
        <f t="shared" si="1"/>
        <v>20</v>
      </c>
      <c r="N45" s="50">
        <f t="shared" si="2"/>
        <v>84.3</v>
      </c>
      <c r="O45" s="45">
        <v>1</v>
      </c>
      <c r="P45" s="45">
        <v>2</v>
      </c>
      <c r="Q45" s="45">
        <f t="shared" si="3"/>
        <v>3</v>
      </c>
    </row>
    <row r="46" spans="1:17" ht="18" customHeight="1" x14ac:dyDescent="0.25">
      <c r="A46" s="37">
        <v>45</v>
      </c>
      <c r="B46" s="25" t="s">
        <v>121</v>
      </c>
      <c r="C46" s="38" t="s">
        <v>40</v>
      </c>
      <c r="D46" s="29" t="s">
        <v>23</v>
      </c>
      <c r="E46" s="39" t="s">
        <v>122</v>
      </c>
      <c r="F46" s="45">
        <v>33.299999999999997</v>
      </c>
      <c r="G46" s="45">
        <v>46.4</v>
      </c>
      <c r="H46" s="45">
        <v>0</v>
      </c>
      <c r="I46" s="46">
        <f t="shared" si="0"/>
        <v>79.699999999999989</v>
      </c>
      <c r="J46" s="45">
        <v>0</v>
      </c>
      <c r="K46" s="45">
        <v>0</v>
      </c>
      <c r="L46" s="45">
        <v>0</v>
      </c>
      <c r="M46" s="46">
        <f t="shared" si="1"/>
        <v>0</v>
      </c>
      <c r="N46" s="50">
        <f t="shared" si="2"/>
        <v>79.699999999999989</v>
      </c>
      <c r="O46" s="45">
        <v>1</v>
      </c>
      <c r="P46" s="45"/>
      <c r="Q46" s="45">
        <f t="shared" si="3"/>
        <v>1</v>
      </c>
    </row>
    <row r="47" spans="1:17" ht="18" customHeight="1" x14ac:dyDescent="0.25">
      <c r="A47" s="37">
        <v>46</v>
      </c>
      <c r="B47" s="25" t="s">
        <v>123</v>
      </c>
      <c r="C47" s="38" t="s">
        <v>54</v>
      </c>
      <c r="D47" s="29" t="s">
        <v>23</v>
      </c>
      <c r="E47" s="39" t="s">
        <v>124</v>
      </c>
      <c r="F47" s="45">
        <v>33.299999999999997</v>
      </c>
      <c r="G47" s="45">
        <v>46.4</v>
      </c>
      <c r="H47" s="45">
        <v>0</v>
      </c>
      <c r="I47" s="46">
        <f t="shared" si="0"/>
        <v>79.699999999999989</v>
      </c>
      <c r="J47" s="45">
        <v>0</v>
      </c>
      <c r="K47" s="45">
        <v>0</v>
      </c>
      <c r="L47" s="45">
        <v>0</v>
      </c>
      <c r="M47" s="46">
        <f t="shared" si="1"/>
        <v>0</v>
      </c>
      <c r="N47" s="50">
        <f t="shared" si="2"/>
        <v>79.699999999999989</v>
      </c>
      <c r="O47" s="45">
        <v>1</v>
      </c>
      <c r="P47" s="45"/>
      <c r="Q47" s="45">
        <f t="shared" si="3"/>
        <v>1</v>
      </c>
    </row>
    <row r="48" spans="1:17" ht="18" customHeight="1" x14ac:dyDescent="0.25">
      <c r="A48" s="37">
        <v>47</v>
      </c>
      <c r="B48" s="25" t="s">
        <v>125</v>
      </c>
      <c r="C48" s="38" t="s">
        <v>54</v>
      </c>
      <c r="D48" s="29" t="s">
        <v>19</v>
      </c>
      <c r="E48" s="39" t="s">
        <v>126</v>
      </c>
      <c r="F48" s="47">
        <v>33.299999999999997</v>
      </c>
      <c r="G48" s="47">
        <v>46.4</v>
      </c>
      <c r="H48" s="47">
        <v>0</v>
      </c>
      <c r="I48" s="46">
        <f t="shared" si="0"/>
        <v>79.699999999999989</v>
      </c>
      <c r="J48" s="47">
        <v>0</v>
      </c>
      <c r="K48" s="47">
        <v>0</v>
      </c>
      <c r="L48" s="47">
        <v>0</v>
      </c>
      <c r="M48" s="46">
        <f t="shared" si="1"/>
        <v>0</v>
      </c>
      <c r="N48" s="50">
        <f t="shared" si="2"/>
        <v>79.699999999999989</v>
      </c>
      <c r="O48" s="45">
        <v>1</v>
      </c>
      <c r="P48" s="47"/>
      <c r="Q48" s="45">
        <f t="shared" si="3"/>
        <v>1</v>
      </c>
    </row>
    <row r="49" spans="1:17" ht="18" customHeight="1" x14ac:dyDescent="0.25">
      <c r="A49" s="37">
        <v>48</v>
      </c>
      <c r="B49" s="38" t="s">
        <v>127</v>
      </c>
      <c r="C49" s="38" t="s">
        <v>54</v>
      </c>
      <c r="D49" s="29" t="s">
        <v>19</v>
      </c>
      <c r="E49" s="39" t="s">
        <v>128</v>
      </c>
      <c r="F49" s="45">
        <v>33.299999999999997</v>
      </c>
      <c r="G49" s="45">
        <v>46.4</v>
      </c>
      <c r="H49" s="45">
        <v>0</v>
      </c>
      <c r="I49" s="46">
        <f t="shared" si="0"/>
        <v>79.699999999999989</v>
      </c>
      <c r="J49" s="45"/>
      <c r="K49" s="45">
        <v>0</v>
      </c>
      <c r="L49" s="45"/>
      <c r="M49" s="46">
        <f t="shared" si="1"/>
        <v>0</v>
      </c>
      <c r="N49" s="50">
        <f t="shared" si="2"/>
        <v>79.699999999999989</v>
      </c>
      <c r="O49" s="45">
        <v>1</v>
      </c>
      <c r="P49" s="45"/>
      <c r="Q49" s="45">
        <f t="shared" si="3"/>
        <v>1</v>
      </c>
    </row>
    <row r="50" spans="1:17" ht="18" customHeight="1" x14ac:dyDescent="0.25">
      <c r="A50" s="37">
        <v>49</v>
      </c>
      <c r="B50" s="26" t="s">
        <v>129</v>
      </c>
      <c r="C50" s="38" t="s">
        <v>26</v>
      </c>
      <c r="D50" s="29" t="s">
        <v>19</v>
      </c>
      <c r="E50" s="29" t="s">
        <v>130</v>
      </c>
      <c r="F50" s="45"/>
      <c r="G50" s="45">
        <v>17.899999999999999</v>
      </c>
      <c r="H50" s="45">
        <v>60</v>
      </c>
      <c r="I50" s="46">
        <f t="shared" si="0"/>
        <v>77.900000000000006</v>
      </c>
      <c r="J50" s="45">
        <v>0</v>
      </c>
      <c r="K50" s="45">
        <v>0</v>
      </c>
      <c r="L50" s="45"/>
      <c r="M50" s="46">
        <f t="shared" si="1"/>
        <v>0</v>
      </c>
      <c r="N50" s="50">
        <f t="shared" si="2"/>
        <v>77.900000000000006</v>
      </c>
      <c r="O50" s="45">
        <v>1</v>
      </c>
      <c r="P50" s="45"/>
      <c r="Q50" s="45">
        <f t="shared" si="3"/>
        <v>1</v>
      </c>
    </row>
    <row r="51" spans="1:17" ht="18" customHeight="1" x14ac:dyDescent="0.25">
      <c r="A51" s="37">
        <v>50</v>
      </c>
      <c r="B51" s="26" t="s">
        <v>131</v>
      </c>
      <c r="C51" s="42" t="s">
        <v>18</v>
      </c>
      <c r="D51" s="43" t="s">
        <v>119</v>
      </c>
      <c r="E51" s="39" t="s">
        <v>132</v>
      </c>
      <c r="F51" s="45">
        <v>0</v>
      </c>
      <c r="G51" s="45">
        <v>46.4</v>
      </c>
      <c r="H51" s="45">
        <v>0</v>
      </c>
      <c r="I51" s="46">
        <f t="shared" si="0"/>
        <v>46.4</v>
      </c>
      <c r="J51" s="45">
        <v>30</v>
      </c>
      <c r="K51" s="45">
        <v>0</v>
      </c>
      <c r="L51" s="45">
        <v>0</v>
      </c>
      <c r="M51" s="46">
        <f t="shared" si="1"/>
        <v>30</v>
      </c>
      <c r="N51" s="50">
        <f t="shared" si="2"/>
        <v>76.400000000000006</v>
      </c>
      <c r="O51" s="45">
        <v>1</v>
      </c>
      <c r="P51" s="45">
        <v>2</v>
      </c>
      <c r="Q51" s="45">
        <f t="shared" si="3"/>
        <v>3</v>
      </c>
    </row>
    <row r="52" spans="1:17" ht="18" customHeight="1" x14ac:dyDescent="0.25">
      <c r="A52" s="37">
        <v>51</v>
      </c>
      <c r="B52" s="25" t="s">
        <v>133</v>
      </c>
      <c r="C52" s="38" t="s">
        <v>22</v>
      </c>
      <c r="D52" s="43" t="s">
        <v>119</v>
      </c>
      <c r="E52" s="39" t="s">
        <v>134</v>
      </c>
      <c r="F52" s="45">
        <v>0</v>
      </c>
      <c r="G52" s="45">
        <v>46.4</v>
      </c>
      <c r="H52" s="45">
        <v>30</v>
      </c>
      <c r="I52" s="46">
        <f t="shared" si="0"/>
        <v>76.400000000000006</v>
      </c>
      <c r="J52" s="45">
        <v>0</v>
      </c>
      <c r="K52" s="45">
        <v>0</v>
      </c>
      <c r="L52" s="45">
        <v>0</v>
      </c>
      <c r="M52" s="46">
        <f t="shared" si="1"/>
        <v>0</v>
      </c>
      <c r="N52" s="50">
        <f t="shared" si="2"/>
        <v>76.400000000000006</v>
      </c>
      <c r="O52" s="45">
        <v>1</v>
      </c>
      <c r="P52" s="45">
        <v>2</v>
      </c>
      <c r="Q52" s="45">
        <f t="shared" si="3"/>
        <v>3</v>
      </c>
    </row>
    <row r="53" spans="1:17" ht="18" customHeight="1" x14ac:dyDescent="0.25">
      <c r="A53" s="37">
        <v>52</v>
      </c>
      <c r="B53" s="25" t="s">
        <v>135</v>
      </c>
      <c r="C53" s="38" t="s">
        <v>84</v>
      </c>
      <c r="D53" s="43" t="s">
        <v>119</v>
      </c>
      <c r="E53" s="39" t="s">
        <v>136</v>
      </c>
      <c r="F53" s="45">
        <v>0</v>
      </c>
      <c r="G53" s="45">
        <v>46.4</v>
      </c>
      <c r="H53" s="45">
        <v>20</v>
      </c>
      <c r="I53" s="46">
        <f t="shared" si="0"/>
        <v>66.400000000000006</v>
      </c>
      <c r="J53" s="45">
        <v>10</v>
      </c>
      <c r="K53" s="45">
        <v>0</v>
      </c>
      <c r="L53" s="45">
        <v>0</v>
      </c>
      <c r="M53" s="46">
        <f t="shared" si="1"/>
        <v>10</v>
      </c>
      <c r="N53" s="50">
        <f t="shared" si="2"/>
        <v>76.400000000000006</v>
      </c>
      <c r="O53" s="45">
        <v>1</v>
      </c>
      <c r="P53" s="45">
        <v>2</v>
      </c>
      <c r="Q53" s="45">
        <f t="shared" si="3"/>
        <v>3</v>
      </c>
    </row>
    <row r="54" spans="1:17" ht="18" customHeight="1" x14ac:dyDescent="0.25">
      <c r="A54" s="37">
        <v>53</v>
      </c>
      <c r="B54" s="25" t="s">
        <v>137</v>
      </c>
      <c r="C54" s="38" t="s">
        <v>22</v>
      </c>
      <c r="D54" s="28" t="s">
        <v>49</v>
      </c>
      <c r="E54" s="39" t="s">
        <v>138</v>
      </c>
      <c r="F54" s="45">
        <v>33.299999999999997</v>
      </c>
      <c r="G54" s="45"/>
      <c r="H54" s="45">
        <v>0</v>
      </c>
      <c r="I54" s="46">
        <f t="shared" si="0"/>
        <v>33.299999999999997</v>
      </c>
      <c r="J54" s="45">
        <v>40</v>
      </c>
      <c r="K54" s="45">
        <v>0</v>
      </c>
      <c r="L54" s="45">
        <v>0</v>
      </c>
      <c r="M54" s="46">
        <f t="shared" si="1"/>
        <v>40</v>
      </c>
      <c r="N54" s="50">
        <f t="shared" si="2"/>
        <v>73.3</v>
      </c>
      <c r="O54" s="52"/>
      <c r="P54" s="45"/>
      <c r="Q54" s="45">
        <f t="shared" si="3"/>
        <v>0</v>
      </c>
    </row>
    <row r="55" spans="1:17" ht="18" customHeight="1" x14ac:dyDescent="0.25">
      <c r="A55" s="37">
        <v>54</v>
      </c>
      <c r="B55" s="25" t="s">
        <v>139</v>
      </c>
      <c r="C55" s="38" t="s">
        <v>18</v>
      </c>
      <c r="D55" s="29" t="s">
        <v>19</v>
      </c>
      <c r="E55" s="39" t="s">
        <v>140</v>
      </c>
      <c r="F55" s="45">
        <v>0</v>
      </c>
      <c r="G55" s="45">
        <v>42.9</v>
      </c>
      <c r="H55" s="45">
        <v>10</v>
      </c>
      <c r="I55" s="46">
        <f t="shared" si="0"/>
        <v>52.9</v>
      </c>
      <c r="J55" s="45">
        <v>20</v>
      </c>
      <c r="K55" s="45">
        <v>0</v>
      </c>
      <c r="L55" s="45">
        <v>0</v>
      </c>
      <c r="M55" s="46">
        <f t="shared" si="1"/>
        <v>20</v>
      </c>
      <c r="N55" s="50">
        <f t="shared" si="2"/>
        <v>72.900000000000006</v>
      </c>
      <c r="O55" s="45">
        <v>1</v>
      </c>
      <c r="P55" s="45"/>
      <c r="Q55" s="45">
        <f t="shared" si="3"/>
        <v>1</v>
      </c>
    </row>
    <row r="56" spans="1:17" ht="18" customHeight="1" x14ac:dyDescent="0.25">
      <c r="A56" s="37">
        <v>55</v>
      </c>
      <c r="B56" s="25" t="s">
        <v>141</v>
      </c>
      <c r="C56" s="38" t="s">
        <v>32</v>
      </c>
      <c r="D56" s="43" t="s">
        <v>119</v>
      </c>
      <c r="E56" s="39" t="s">
        <v>142</v>
      </c>
      <c r="F56" s="45">
        <v>33.299999999999997</v>
      </c>
      <c r="G56" s="45">
        <v>39.299999999999997</v>
      </c>
      <c r="H56" s="45">
        <v>0</v>
      </c>
      <c r="I56" s="46">
        <f t="shared" si="0"/>
        <v>72.599999999999994</v>
      </c>
      <c r="J56" s="45">
        <v>0</v>
      </c>
      <c r="K56" s="45">
        <v>0</v>
      </c>
      <c r="L56" s="45">
        <v>0</v>
      </c>
      <c r="M56" s="46">
        <f t="shared" si="1"/>
        <v>0</v>
      </c>
      <c r="N56" s="50">
        <f t="shared" si="2"/>
        <v>72.599999999999994</v>
      </c>
      <c r="O56" s="45">
        <v>1</v>
      </c>
      <c r="P56" s="45">
        <v>2</v>
      </c>
      <c r="Q56" s="45">
        <f t="shared" si="3"/>
        <v>3</v>
      </c>
    </row>
    <row r="57" spans="1:17" ht="18" customHeight="1" x14ac:dyDescent="0.25">
      <c r="A57" s="37">
        <v>56</v>
      </c>
      <c r="B57" s="25" t="s">
        <v>143</v>
      </c>
      <c r="C57" s="25" t="s">
        <v>87</v>
      </c>
      <c r="D57" s="29" t="s">
        <v>19</v>
      </c>
      <c r="E57" s="39" t="s">
        <v>144</v>
      </c>
      <c r="F57" s="45">
        <v>33.299999999999997</v>
      </c>
      <c r="G57" s="45">
        <v>17.899999999999999</v>
      </c>
      <c r="H57" s="45">
        <v>10</v>
      </c>
      <c r="I57" s="46">
        <f t="shared" si="0"/>
        <v>61.199999999999996</v>
      </c>
      <c r="J57" s="45">
        <v>10</v>
      </c>
      <c r="K57" s="45">
        <v>0</v>
      </c>
      <c r="L57" s="45">
        <v>0</v>
      </c>
      <c r="M57" s="46">
        <f t="shared" si="1"/>
        <v>10</v>
      </c>
      <c r="N57" s="50">
        <f t="shared" si="2"/>
        <v>71.199999999999989</v>
      </c>
      <c r="O57" s="45">
        <v>1</v>
      </c>
      <c r="P57" s="45"/>
      <c r="Q57" s="45">
        <f t="shared" si="3"/>
        <v>1</v>
      </c>
    </row>
    <row r="58" spans="1:17" ht="18" customHeight="1" x14ac:dyDescent="0.25">
      <c r="A58" s="37">
        <v>57</v>
      </c>
      <c r="B58" s="25" t="s">
        <v>145</v>
      </c>
      <c r="C58" s="42" t="s">
        <v>29</v>
      </c>
      <c r="D58" s="43" t="s">
        <v>119</v>
      </c>
      <c r="E58" s="39" t="s">
        <v>146</v>
      </c>
      <c r="F58" s="45">
        <v>0</v>
      </c>
      <c r="G58" s="45">
        <v>46.4</v>
      </c>
      <c r="H58" s="48">
        <v>0</v>
      </c>
      <c r="I58" s="46">
        <f t="shared" si="0"/>
        <v>46.4</v>
      </c>
      <c r="J58" s="45">
        <v>20</v>
      </c>
      <c r="K58" s="45">
        <v>0</v>
      </c>
      <c r="L58" s="48">
        <v>0</v>
      </c>
      <c r="M58" s="46">
        <f t="shared" si="1"/>
        <v>20</v>
      </c>
      <c r="N58" s="50">
        <f t="shared" si="2"/>
        <v>66.400000000000006</v>
      </c>
      <c r="O58" s="45">
        <v>1</v>
      </c>
      <c r="P58" s="45">
        <v>2</v>
      </c>
      <c r="Q58" s="45">
        <f t="shared" si="3"/>
        <v>3</v>
      </c>
    </row>
    <row r="59" spans="1:17" ht="18" customHeight="1" x14ac:dyDescent="0.25">
      <c r="A59" s="37">
        <v>58</v>
      </c>
      <c r="B59" s="27" t="s">
        <v>147</v>
      </c>
      <c r="C59" s="38" t="s">
        <v>18</v>
      </c>
      <c r="D59" s="43" t="s">
        <v>119</v>
      </c>
      <c r="E59" s="39" t="s">
        <v>148</v>
      </c>
      <c r="F59" s="45">
        <v>33.299999999999997</v>
      </c>
      <c r="G59" s="45">
        <v>17.899999999999999</v>
      </c>
      <c r="H59" s="45">
        <v>0</v>
      </c>
      <c r="I59" s="46">
        <f t="shared" si="0"/>
        <v>51.199999999999996</v>
      </c>
      <c r="J59" s="45">
        <v>10</v>
      </c>
      <c r="K59" s="45">
        <v>0</v>
      </c>
      <c r="L59" s="45">
        <v>0</v>
      </c>
      <c r="M59" s="46">
        <f t="shared" si="1"/>
        <v>10</v>
      </c>
      <c r="N59" s="50">
        <f t="shared" si="2"/>
        <v>61.199999999999996</v>
      </c>
      <c r="O59" s="45">
        <v>1</v>
      </c>
      <c r="P59" s="45">
        <v>2</v>
      </c>
      <c r="Q59" s="45">
        <f t="shared" si="3"/>
        <v>3</v>
      </c>
    </row>
    <row r="60" spans="1:17" ht="18" customHeight="1" x14ac:dyDescent="0.25">
      <c r="A60" s="37">
        <v>59</v>
      </c>
      <c r="B60" s="25" t="s">
        <v>149</v>
      </c>
      <c r="C60" s="42" t="s">
        <v>29</v>
      </c>
      <c r="D60" s="43" t="s">
        <v>119</v>
      </c>
      <c r="E60" s="39" t="s">
        <v>150</v>
      </c>
      <c r="F60" s="47">
        <v>33.299999999999997</v>
      </c>
      <c r="G60" s="47">
        <v>25</v>
      </c>
      <c r="H60" s="47">
        <v>0</v>
      </c>
      <c r="I60" s="46">
        <f t="shared" si="0"/>
        <v>58.3</v>
      </c>
      <c r="J60" s="47">
        <v>0</v>
      </c>
      <c r="K60" s="47">
        <v>0</v>
      </c>
      <c r="L60" s="47"/>
      <c r="M60" s="46">
        <f t="shared" si="1"/>
        <v>0</v>
      </c>
      <c r="N60" s="50">
        <f t="shared" si="2"/>
        <v>58.3</v>
      </c>
      <c r="O60" s="45">
        <v>1</v>
      </c>
      <c r="P60" s="47">
        <v>2</v>
      </c>
      <c r="Q60" s="45">
        <f t="shared" si="3"/>
        <v>3</v>
      </c>
    </row>
    <row r="61" spans="1:17" ht="18" customHeight="1" x14ac:dyDescent="0.25">
      <c r="A61" s="37">
        <v>60</v>
      </c>
      <c r="B61" s="25" t="s">
        <v>151</v>
      </c>
      <c r="C61" s="38" t="s">
        <v>152</v>
      </c>
      <c r="D61" s="29" t="s">
        <v>19</v>
      </c>
      <c r="E61" s="39" t="s">
        <v>153</v>
      </c>
      <c r="F61" s="45">
        <v>0</v>
      </c>
      <c r="G61" s="45">
        <v>46.4</v>
      </c>
      <c r="H61" s="45">
        <v>0</v>
      </c>
      <c r="I61" s="46">
        <f t="shared" si="0"/>
        <v>46.4</v>
      </c>
      <c r="J61" s="45">
        <v>10</v>
      </c>
      <c r="K61" s="45">
        <v>0</v>
      </c>
      <c r="L61" s="45">
        <v>0</v>
      </c>
      <c r="M61" s="46">
        <f t="shared" si="1"/>
        <v>10</v>
      </c>
      <c r="N61" s="50">
        <f t="shared" si="2"/>
        <v>56.4</v>
      </c>
      <c r="O61" s="45">
        <v>1</v>
      </c>
      <c r="P61" s="45"/>
      <c r="Q61" s="45">
        <f t="shared" si="3"/>
        <v>1</v>
      </c>
    </row>
    <row r="62" spans="1:17" ht="18" customHeight="1" x14ac:dyDescent="0.25">
      <c r="A62" s="37">
        <v>61</v>
      </c>
      <c r="B62" s="25" t="s">
        <v>154</v>
      </c>
      <c r="C62" s="38" t="s">
        <v>152</v>
      </c>
      <c r="D62" s="28" t="s">
        <v>19</v>
      </c>
      <c r="E62" s="39" t="s">
        <v>155</v>
      </c>
      <c r="F62" s="45">
        <v>0</v>
      </c>
      <c r="G62" s="45">
        <v>46.4</v>
      </c>
      <c r="H62" s="45">
        <v>0</v>
      </c>
      <c r="I62" s="46">
        <f t="shared" si="0"/>
        <v>46.4</v>
      </c>
      <c r="J62" s="45">
        <v>10</v>
      </c>
      <c r="K62" s="45">
        <v>0</v>
      </c>
      <c r="L62" s="45"/>
      <c r="M62" s="46">
        <f t="shared" si="1"/>
        <v>10</v>
      </c>
      <c r="N62" s="50">
        <f t="shared" si="2"/>
        <v>56.4</v>
      </c>
      <c r="O62" s="45">
        <v>1</v>
      </c>
      <c r="P62" s="45"/>
      <c r="Q62" s="45">
        <f t="shared" si="3"/>
        <v>1</v>
      </c>
    </row>
    <row r="63" spans="1:17" ht="18" customHeight="1" x14ac:dyDescent="0.25">
      <c r="A63" s="37">
        <v>62</v>
      </c>
      <c r="B63" s="25" t="s">
        <v>156</v>
      </c>
      <c r="C63" s="38" t="s">
        <v>26</v>
      </c>
      <c r="D63" s="29" t="s">
        <v>119</v>
      </c>
      <c r="E63" s="39" t="s">
        <v>157</v>
      </c>
      <c r="F63" s="45">
        <v>0</v>
      </c>
      <c r="G63" s="45">
        <v>46.4</v>
      </c>
      <c r="H63" s="45"/>
      <c r="I63" s="46">
        <f t="shared" si="0"/>
        <v>46.4</v>
      </c>
      <c r="J63" s="45">
        <v>10</v>
      </c>
      <c r="K63" s="45">
        <v>0</v>
      </c>
      <c r="L63" s="45"/>
      <c r="M63" s="46">
        <f t="shared" si="1"/>
        <v>10</v>
      </c>
      <c r="N63" s="50">
        <f t="shared" si="2"/>
        <v>56.4</v>
      </c>
      <c r="O63" s="45">
        <v>1</v>
      </c>
      <c r="P63" s="45"/>
      <c r="Q63" s="45">
        <f t="shared" si="3"/>
        <v>1</v>
      </c>
    </row>
    <row r="64" spans="1:17" ht="18" customHeight="1" x14ac:dyDescent="0.25">
      <c r="A64" s="37">
        <v>63</v>
      </c>
      <c r="B64" s="25" t="s">
        <v>209</v>
      </c>
      <c r="C64" s="38" t="s">
        <v>152</v>
      </c>
      <c r="D64" s="29" t="s">
        <v>19</v>
      </c>
      <c r="E64" s="39" t="s">
        <v>159</v>
      </c>
      <c r="F64" s="45">
        <v>0</v>
      </c>
      <c r="G64" s="45">
        <v>46.4</v>
      </c>
      <c r="H64" s="45">
        <v>0</v>
      </c>
      <c r="I64" s="46">
        <f t="shared" si="0"/>
        <v>46.4</v>
      </c>
      <c r="J64" s="45">
        <v>10</v>
      </c>
      <c r="K64" s="45"/>
      <c r="L64" s="45">
        <v>0</v>
      </c>
      <c r="M64" s="46">
        <f t="shared" si="1"/>
        <v>10</v>
      </c>
      <c r="N64" s="50">
        <f t="shared" si="2"/>
        <v>56.4</v>
      </c>
      <c r="O64" s="45">
        <v>1</v>
      </c>
      <c r="P64" s="45"/>
      <c r="Q64" s="45">
        <f t="shared" si="3"/>
        <v>1</v>
      </c>
    </row>
    <row r="65" spans="1:17" ht="18" customHeight="1" x14ac:dyDescent="0.25">
      <c r="A65" s="37">
        <v>64</v>
      </c>
      <c r="B65" s="25" t="s">
        <v>160</v>
      </c>
      <c r="C65" s="38" t="s">
        <v>35</v>
      </c>
      <c r="D65" s="29" t="s">
        <v>119</v>
      </c>
      <c r="E65" s="39" t="s">
        <v>161</v>
      </c>
      <c r="F65" s="45">
        <v>0</v>
      </c>
      <c r="G65" s="45">
        <v>46.4</v>
      </c>
      <c r="H65" s="48">
        <v>0</v>
      </c>
      <c r="I65" s="46">
        <f t="shared" si="0"/>
        <v>46.4</v>
      </c>
      <c r="J65" s="45">
        <v>10</v>
      </c>
      <c r="K65" s="45">
        <v>0</v>
      </c>
      <c r="L65" s="48">
        <v>0</v>
      </c>
      <c r="M65" s="46">
        <f t="shared" si="1"/>
        <v>10</v>
      </c>
      <c r="N65" s="50">
        <f t="shared" si="2"/>
        <v>56.4</v>
      </c>
      <c r="O65" s="45">
        <v>1</v>
      </c>
      <c r="P65" s="45"/>
      <c r="Q65" s="45">
        <f t="shared" si="3"/>
        <v>1</v>
      </c>
    </row>
    <row r="66" spans="1:17" ht="18" customHeight="1" x14ac:dyDescent="0.25">
      <c r="A66" s="37">
        <v>65</v>
      </c>
      <c r="B66" s="26" t="s">
        <v>162</v>
      </c>
      <c r="C66" s="42" t="s">
        <v>35</v>
      </c>
      <c r="D66" s="29" t="s">
        <v>119</v>
      </c>
      <c r="E66" s="39" t="s">
        <v>163</v>
      </c>
      <c r="F66" s="45">
        <v>0</v>
      </c>
      <c r="G66" s="45">
        <v>46.4</v>
      </c>
      <c r="H66" s="45">
        <v>0</v>
      </c>
      <c r="I66" s="46">
        <f t="shared" ref="I66:I129" si="4">SUM(F66:H66)</f>
        <v>46.4</v>
      </c>
      <c r="J66" s="45">
        <v>10</v>
      </c>
      <c r="K66" s="45">
        <v>0</v>
      </c>
      <c r="L66" s="45">
        <v>0</v>
      </c>
      <c r="M66" s="46">
        <f t="shared" ref="M66:M129" si="5">SUM(J66:L66)</f>
        <v>10</v>
      </c>
      <c r="N66" s="50">
        <f t="shared" ref="N66:N129" si="6">SUM(M66,I66)</f>
        <v>56.4</v>
      </c>
      <c r="O66" s="45">
        <v>1</v>
      </c>
      <c r="P66" s="45"/>
      <c r="Q66" s="45">
        <f t="shared" ref="Q66:Q129" si="7">SUM(O66:P66)</f>
        <v>1</v>
      </c>
    </row>
    <row r="67" spans="1:17" ht="18" customHeight="1" x14ac:dyDescent="0.25">
      <c r="A67" s="37">
        <v>66</v>
      </c>
      <c r="B67" s="27" t="s">
        <v>164</v>
      </c>
      <c r="C67" s="42" t="s">
        <v>84</v>
      </c>
      <c r="D67" s="30" t="s">
        <v>119</v>
      </c>
      <c r="E67" s="39" t="s">
        <v>165</v>
      </c>
      <c r="F67" s="45">
        <v>0</v>
      </c>
      <c r="G67" s="45">
        <v>46.4</v>
      </c>
      <c r="H67" s="45">
        <v>0</v>
      </c>
      <c r="I67" s="46">
        <f t="shared" si="4"/>
        <v>46.4</v>
      </c>
      <c r="J67" s="45">
        <v>10</v>
      </c>
      <c r="K67" s="45">
        <v>0</v>
      </c>
      <c r="L67" s="45">
        <v>0</v>
      </c>
      <c r="M67" s="46">
        <f t="shared" si="5"/>
        <v>10</v>
      </c>
      <c r="N67" s="50">
        <f t="shared" si="6"/>
        <v>56.4</v>
      </c>
      <c r="O67" s="45">
        <v>1</v>
      </c>
      <c r="P67" s="45"/>
      <c r="Q67" s="45">
        <f t="shared" si="7"/>
        <v>1</v>
      </c>
    </row>
    <row r="68" spans="1:17" ht="18" customHeight="1" x14ac:dyDescent="0.25">
      <c r="A68" s="37">
        <v>67</v>
      </c>
      <c r="B68" s="26" t="s">
        <v>235</v>
      </c>
      <c r="C68" s="42" t="s">
        <v>152</v>
      </c>
      <c r="D68" s="29" t="s">
        <v>19</v>
      </c>
      <c r="E68" s="39" t="s">
        <v>167</v>
      </c>
      <c r="F68" s="45">
        <v>0</v>
      </c>
      <c r="G68" s="45">
        <v>46.4</v>
      </c>
      <c r="H68" s="45">
        <v>0</v>
      </c>
      <c r="I68" s="46">
        <f t="shared" si="4"/>
        <v>46.4</v>
      </c>
      <c r="J68" s="45">
        <v>10</v>
      </c>
      <c r="K68" s="45">
        <v>0</v>
      </c>
      <c r="L68" s="45">
        <v>0</v>
      </c>
      <c r="M68" s="46">
        <f t="shared" si="5"/>
        <v>10</v>
      </c>
      <c r="N68" s="50">
        <f t="shared" si="6"/>
        <v>56.4</v>
      </c>
      <c r="O68" s="45">
        <v>1</v>
      </c>
      <c r="P68" s="45"/>
      <c r="Q68" s="45">
        <f t="shared" si="7"/>
        <v>1</v>
      </c>
    </row>
    <row r="69" spans="1:17" ht="18" customHeight="1" x14ac:dyDescent="0.25">
      <c r="A69" s="37">
        <v>68</v>
      </c>
      <c r="B69" s="25" t="s">
        <v>168</v>
      </c>
      <c r="C69" s="25" t="s">
        <v>29</v>
      </c>
      <c r="D69" s="28" t="s">
        <v>19</v>
      </c>
      <c r="E69" s="39" t="s">
        <v>169</v>
      </c>
      <c r="F69" s="45"/>
      <c r="G69" s="45">
        <v>10.7</v>
      </c>
      <c r="H69" s="45">
        <v>40</v>
      </c>
      <c r="I69" s="46">
        <f t="shared" si="4"/>
        <v>50.7</v>
      </c>
      <c r="J69" s="45">
        <v>0</v>
      </c>
      <c r="K69" s="45">
        <v>0</v>
      </c>
      <c r="L69" s="45">
        <v>0</v>
      </c>
      <c r="M69" s="46">
        <f t="shared" si="5"/>
        <v>0</v>
      </c>
      <c r="N69" s="50">
        <f t="shared" si="6"/>
        <v>50.7</v>
      </c>
      <c r="O69" s="45">
        <v>1</v>
      </c>
      <c r="P69" s="45"/>
      <c r="Q69" s="45">
        <f t="shared" si="7"/>
        <v>1</v>
      </c>
    </row>
    <row r="70" spans="1:17" ht="18" customHeight="1" x14ac:dyDescent="0.25">
      <c r="A70" s="37">
        <v>69</v>
      </c>
      <c r="B70" s="25" t="s">
        <v>170</v>
      </c>
      <c r="C70" s="38" t="s">
        <v>26</v>
      </c>
      <c r="D70" s="28" t="s">
        <v>19</v>
      </c>
      <c r="E70" s="39" t="s">
        <v>171</v>
      </c>
      <c r="F70" s="45">
        <v>0</v>
      </c>
      <c r="G70" s="45">
        <v>50</v>
      </c>
      <c r="H70" s="45">
        <v>0</v>
      </c>
      <c r="I70" s="46">
        <f t="shared" si="4"/>
        <v>50</v>
      </c>
      <c r="J70" s="45">
        <v>0</v>
      </c>
      <c r="K70" s="45">
        <v>0</v>
      </c>
      <c r="L70" s="45">
        <v>0</v>
      </c>
      <c r="M70" s="46">
        <f t="shared" si="5"/>
        <v>0</v>
      </c>
      <c r="N70" s="50">
        <f t="shared" si="6"/>
        <v>50</v>
      </c>
      <c r="O70" s="45">
        <v>1</v>
      </c>
      <c r="P70" s="45"/>
      <c r="Q70" s="45">
        <f t="shared" si="7"/>
        <v>1</v>
      </c>
    </row>
    <row r="71" spans="1:17" ht="18" customHeight="1" x14ac:dyDescent="0.25">
      <c r="A71" s="37">
        <v>70</v>
      </c>
      <c r="B71" s="25" t="s">
        <v>172</v>
      </c>
      <c r="C71" s="38" t="s">
        <v>84</v>
      </c>
      <c r="D71" s="29" t="s">
        <v>23</v>
      </c>
      <c r="E71" s="39" t="s">
        <v>173</v>
      </c>
      <c r="F71" s="45"/>
      <c r="G71" s="45">
        <v>50</v>
      </c>
      <c r="H71" s="45">
        <v>0</v>
      </c>
      <c r="I71" s="46">
        <f t="shared" si="4"/>
        <v>50</v>
      </c>
      <c r="J71" s="45">
        <v>0</v>
      </c>
      <c r="K71" s="45">
        <v>0</v>
      </c>
      <c r="L71" s="45"/>
      <c r="M71" s="46">
        <f t="shared" si="5"/>
        <v>0</v>
      </c>
      <c r="N71" s="50">
        <f t="shared" si="6"/>
        <v>50</v>
      </c>
      <c r="O71" s="45">
        <v>1</v>
      </c>
      <c r="P71" s="45"/>
      <c r="Q71" s="45">
        <f t="shared" si="7"/>
        <v>1</v>
      </c>
    </row>
    <row r="72" spans="1:17" ht="18" customHeight="1" x14ac:dyDescent="0.25">
      <c r="A72" s="37">
        <v>71</v>
      </c>
      <c r="B72" s="25" t="s">
        <v>174</v>
      </c>
      <c r="C72" s="42" t="s">
        <v>54</v>
      </c>
      <c r="D72" s="30" t="s">
        <v>19</v>
      </c>
      <c r="E72" s="39" t="s">
        <v>175</v>
      </c>
      <c r="F72" s="45">
        <v>33.299999999999997</v>
      </c>
      <c r="G72" s="45">
        <v>14.3</v>
      </c>
      <c r="H72" s="45">
        <v>0</v>
      </c>
      <c r="I72" s="46">
        <f t="shared" si="4"/>
        <v>47.599999999999994</v>
      </c>
      <c r="J72" s="45">
        <v>0</v>
      </c>
      <c r="K72" s="45"/>
      <c r="L72" s="45">
        <v>0</v>
      </c>
      <c r="M72" s="46">
        <f t="shared" si="5"/>
        <v>0</v>
      </c>
      <c r="N72" s="50">
        <f t="shared" si="6"/>
        <v>47.599999999999994</v>
      </c>
      <c r="O72" s="45">
        <v>1</v>
      </c>
      <c r="P72" s="45"/>
      <c r="Q72" s="45">
        <f t="shared" si="7"/>
        <v>1</v>
      </c>
    </row>
    <row r="73" spans="1:17" ht="18" customHeight="1" x14ac:dyDescent="0.25">
      <c r="A73" s="37">
        <v>72</v>
      </c>
      <c r="B73" s="25" t="s">
        <v>176</v>
      </c>
      <c r="C73" s="38" t="s">
        <v>22</v>
      </c>
      <c r="D73" s="29" t="s">
        <v>119</v>
      </c>
      <c r="E73" s="39" t="s">
        <v>177</v>
      </c>
      <c r="F73" s="45">
        <v>0</v>
      </c>
      <c r="G73" s="45">
        <v>46.4</v>
      </c>
      <c r="H73" s="45">
        <v>0</v>
      </c>
      <c r="I73" s="46">
        <f t="shared" si="4"/>
        <v>46.4</v>
      </c>
      <c r="J73" s="45"/>
      <c r="K73" s="45">
        <v>0</v>
      </c>
      <c r="L73" s="45">
        <v>0</v>
      </c>
      <c r="M73" s="46">
        <f t="shared" si="5"/>
        <v>0</v>
      </c>
      <c r="N73" s="50">
        <f t="shared" si="6"/>
        <v>46.4</v>
      </c>
      <c r="O73" s="45">
        <v>1</v>
      </c>
      <c r="P73" s="45"/>
      <c r="Q73" s="45">
        <f t="shared" si="7"/>
        <v>1</v>
      </c>
    </row>
    <row r="74" spans="1:17" ht="18" customHeight="1" x14ac:dyDescent="0.25">
      <c r="A74" s="37">
        <v>73</v>
      </c>
      <c r="B74" s="25" t="s">
        <v>178</v>
      </c>
      <c r="C74" s="38" t="s">
        <v>22</v>
      </c>
      <c r="D74" s="29" t="s">
        <v>23</v>
      </c>
      <c r="E74" s="39" t="s">
        <v>179</v>
      </c>
      <c r="F74" s="45"/>
      <c r="G74" s="45">
        <v>46.4</v>
      </c>
      <c r="H74" s="45">
        <v>0</v>
      </c>
      <c r="I74" s="46">
        <f t="shared" si="4"/>
        <v>46.4</v>
      </c>
      <c r="J74" s="45">
        <v>0</v>
      </c>
      <c r="K74" s="45">
        <v>0</v>
      </c>
      <c r="L74" s="45"/>
      <c r="M74" s="46">
        <f t="shared" si="5"/>
        <v>0</v>
      </c>
      <c r="N74" s="50">
        <f t="shared" si="6"/>
        <v>46.4</v>
      </c>
      <c r="O74" s="45">
        <v>1</v>
      </c>
      <c r="P74" s="45"/>
      <c r="Q74" s="45">
        <f t="shared" si="7"/>
        <v>1</v>
      </c>
    </row>
    <row r="75" spans="1:17" ht="18" customHeight="1" x14ac:dyDescent="0.25">
      <c r="A75" s="37">
        <v>74</v>
      </c>
      <c r="B75" s="25" t="s">
        <v>180</v>
      </c>
      <c r="C75" s="38" t="s">
        <v>22</v>
      </c>
      <c r="D75" s="29" t="s">
        <v>23</v>
      </c>
      <c r="E75" s="39" t="s">
        <v>181</v>
      </c>
      <c r="F75" s="45"/>
      <c r="G75" s="45">
        <v>46.4</v>
      </c>
      <c r="H75" s="45">
        <v>0</v>
      </c>
      <c r="I75" s="46">
        <f t="shared" si="4"/>
        <v>46.4</v>
      </c>
      <c r="J75" s="45">
        <v>0</v>
      </c>
      <c r="K75" s="45">
        <v>0</v>
      </c>
      <c r="L75" s="45">
        <v>0</v>
      </c>
      <c r="M75" s="46">
        <f t="shared" si="5"/>
        <v>0</v>
      </c>
      <c r="N75" s="50">
        <f t="shared" si="6"/>
        <v>46.4</v>
      </c>
      <c r="O75" s="45">
        <v>1</v>
      </c>
      <c r="P75" s="45"/>
      <c r="Q75" s="45">
        <f t="shared" si="7"/>
        <v>1</v>
      </c>
    </row>
    <row r="76" spans="1:17" ht="18" customHeight="1" x14ac:dyDescent="0.25">
      <c r="A76" s="37">
        <v>75</v>
      </c>
      <c r="B76" s="25" t="s">
        <v>182</v>
      </c>
      <c r="C76" s="38" t="s">
        <v>35</v>
      </c>
      <c r="D76" s="29" t="s">
        <v>23</v>
      </c>
      <c r="E76" s="39" t="s">
        <v>183</v>
      </c>
      <c r="F76" s="45">
        <v>0</v>
      </c>
      <c r="G76" s="45">
        <v>46.4</v>
      </c>
      <c r="H76" s="45">
        <v>0</v>
      </c>
      <c r="I76" s="46">
        <f t="shared" si="4"/>
        <v>46.4</v>
      </c>
      <c r="J76" s="45">
        <v>0</v>
      </c>
      <c r="K76" s="45">
        <v>0</v>
      </c>
      <c r="L76" s="45">
        <v>0</v>
      </c>
      <c r="M76" s="46">
        <f t="shared" si="5"/>
        <v>0</v>
      </c>
      <c r="N76" s="50">
        <f t="shared" si="6"/>
        <v>46.4</v>
      </c>
      <c r="O76" s="45">
        <v>1</v>
      </c>
      <c r="P76" s="45"/>
      <c r="Q76" s="45">
        <f t="shared" si="7"/>
        <v>1</v>
      </c>
    </row>
    <row r="77" spans="1:17" ht="18" customHeight="1" x14ac:dyDescent="0.25">
      <c r="A77" s="37">
        <v>76</v>
      </c>
      <c r="B77" s="25" t="s">
        <v>184</v>
      </c>
      <c r="C77" s="42" t="s">
        <v>29</v>
      </c>
      <c r="D77" s="29" t="s">
        <v>23</v>
      </c>
      <c r="E77" s="39" t="s">
        <v>185</v>
      </c>
      <c r="F77" s="45">
        <v>0</v>
      </c>
      <c r="G77" s="45">
        <v>46.4</v>
      </c>
      <c r="H77" s="45">
        <v>0</v>
      </c>
      <c r="I77" s="46">
        <f t="shared" si="4"/>
        <v>46.4</v>
      </c>
      <c r="J77" s="45">
        <v>0</v>
      </c>
      <c r="K77" s="45">
        <v>0</v>
      </c>
      <c r="L77" s="45">
        <v>0</v>
      </c>
      <c r="M77" s="46">
        <f t="shared" si="5"/>
        <v>0</v>
      </c>
      <c r="N77" s="50">
        <f t="shared" si="6"/>
        <v>46.4</v>
      </c>
      <c r="O77" s="45">
        <v>1</v>
      </c>
      <c r="P77" s="45"/>
      <c r="Q77" s="45">
        <f t="shared" si="7"/>
        <v>1</v>
      </c>
    </row>
    <row r="78" spans="1:17" ht="18" customHeight="1" x14ac:dyDescent="0.25">
      <c r="A78" s="37">
        <v>77</v>
      </c>
      <c r="B78" s="25" t="s">
        <v>186</v>
      </c>
      <c r="C78" s="25" t="s">
        <v>29</v>
      </c>
      <c r="D78" s="28" t="s">
        <v>23</v>
      </c>
      <c r="E78" s="39" t="s">
        <v>187</v>
      </c>
      <c r="F78" s="45">
        <v>0</v>
      </c>
      <c r="G78" s="45">
        <v>46.4</v>
      </c>
      <c r="H78" s="45">
        <v>0</v>
      </c>
      <c r="I78" s="46">
        <f t="shared" si="4"/>
        <v>46.4</v>
      </c>
      <c r="J78" s="45">
        <v>0</v>
      </c>
      <c r="K78" s="45">
        <v>0</v>
      </c>
      <c r="L78" s="45">
        <v>0</v>
      </c>
      <c r="M78" s="46">
        <f t="shared" si="5"/>
        <v>0</v>
      </c>
      <c r="N78" s="50">
        <f t="shared" si="6"/>
        <v>46.4</v>
      </c>
      <c r="O78" s="45">
        <v>1</v>
      </c>
      <c r="P78" s="45"/>
      <c r="Q78" s="45">
        <f t="shared" si="7"/>
        <v>1</v>
      </c>
    </row>
    <row r="79" spans="1:17" ht="18" customHeight="1" x14ac:dyDescent="0.25">
      <c r="A79" s="37">
        <v>78</v>
      </c>
      <c r="B79" s="26" t="s">
        <v>188</v>
      </c>
      <c r="C79" s="38" t="s">
        <v>54</v>
      </c>
      <c r="D79" s="29" t="s">
        <v>23</v>
      </c>
      <c r="E79" s="39" t="s">
        <v>189</v>
      </c>
      <c r="F79" s="45">
        <v>0</v>
      </c>
      <c r="G79" s="45">
        <v>46.4</v>
      </c>
      <c r="H79" s="45">
        <v>0</v>
      </c>
      <c r="I79" s="46">
        <f t="shared" si="4"/>
        <v>46.4</v>
      </c>
      <c r="J79" s="45">
        <v>0</v>
      </c>
      <c r="K79" s="45">
        <v>0</v>
      </c>
      <c r="L79" s="45"/>
      <c r="M79" s="46">
        <f t="shared" si="5"/>
        <v>0</v>
      </c>
      <c r="N79" s="50">
        <f t="shared" si="6"/>
        <v>46.4</v>
      </c>
      <c r="O79" s="45">
        <v>1</v>
      </c>
      <c r="P79" s="45"/>
      <c r="Q79" s="45">
        <f t="shared" si="7"/>
        <v>1</v>
      </c>
    </row>
    <row r="80" spans="1:17" ht="18" customHeight="1" x14ac:dyDescent="0.25">
      <c r="A80" s="37">
        <v>79</v>
      </c>
      <c r="B80" s="26" t="s">
        <v>190</v>
      </c>
      <c r="C80" s="42" t="s">
        <v>191</v>
      </c>
      <c r="D80" s="29" t="s">
        <v>19</v>
      </c>
      <c r="E80" s="39" t="s">
        <v>192</v>
      </c>
      <c r="F80" s="45">
        <v>0</v>
      </c>
      <c r="G80" s="45">
        <v>46.4</v>
      </c>
      <c r="H80" s="45">
        <v>0</v>
      </c>
      <c r="I80" s="46">
        <f t="shared" si="4"/>
        <v>46.4</v>
      </c>
      <c r="J80" s="45">
        <v>0</v>
      </c>
      <c r="K80" s="45">
        <v>0</v>
      </c>
      <c r="L80" s="45">
        <v>0</v>
      </c>
      <c r="M80" s="46">
        <f t="shared" si="5"/>
        <v>0</v>
      </c>
      <c r="N80" s="50">
        <f t="shared" si="6"/>
        <v>46.4</v>
      </c>
      <c r="O80" s="45">
        <v>1</v>
      </c>
      <c r="P80" s="45"/>
      <c r="Q80" s="45">
        <f t="shared" si="7"/>
        <v>1</v>
      </c>
    </row>
    <row r="81" spans="1:17" ht="18" customHeight="1" x14ac:dyDescent="0.25">
      <c r="A81" s="37">
        <v>80</v>
      </c>
      <c r="B81" s="25" t="s">
        <v>193</v>
      </c>
      <c r="C81" s="38" t="s">
        <v>84</v>
      </c>
      <c r="D81" s="29" t="s">
        <v>19</v>
      </c>
      <c r="E81" s="39" t="s">
        <v>194</v>
      </c>
      <c r="F81" s="45">
        <v>0</v>
      </c>
      <c r="G81" s="45">
        <v>32.1</v>
      </c>
      <c r="H81" s="45">
        <v>0</v>
      </c>
      <c r="I81" s="46">
        <f t="shared" si="4"/>
        <v>32.1</v>
      </c>
      <c r="J81" s="45">
        <v>10</v>
      </c>
      <c r="K81" s="45">
        <v>0</v>
      </c>
      <c r="L81" s="45">
        <v>0</v>
      </c>
      <c r="M81" s="46">
        <f t="shared" si="5"/>
        <v>10</v>
      </c>
      <c r="N81" s="50">
        <f t="shared" si="6"/>
        <v>42.1</v>
      </c>
      <c r="O81" s="45"/>
      <c r="P81" s="45"/>
      <c r="Q81" s="45">
        <f t="shared" si="7"/>
        <v>0</v>
      </c>
    </row>
    <row r="82" spans="1:17" ht="18" customHeight="1" x14ac:dyDescent="0.25">
      <c r="A82" s="37">
        <v>81</v>
      </c>
      <c r="B82" s="27" t="s">
        <v>195</v>
      </c>
      <c r="C82" s="38" t="s">
        <v>196</v>
      </c>
      <c r="D82" s="30" t="s">
        <v>19</v>
      </c>
      <c r="E82" s="39" t="s">
        <v>197</v>
      </c>
      <c r="F82" s="45">
        <v>0</v>
      </c>
      <c r="G82" s="45">
        <v>35.700000000000003</v>
      </c>
      <c r="H82" s="45"/>
      <c r="I82" s="46">
        <f t="shared" si="4"/>
        <v>35.700000000000003</v>
      </c>
      <c r="J82" s="45">
        <v>0</v>
      </c>
      <c r="K82" s="45">
        <v>0</v>
      </c>
      <c r="L82" s="45"/>
      <c r="M82" s="46">
        <f t="shared" si="5"/>
        <v>0</v>
      </c>
      <c r="N82" s="50">
        <f t="shared" si="6"/>
        <v>35.700000000000003</v>
      </c>
      <c r="O82" s="45"/>
      <c r="P82" s="45"/>
      <c r="Q82" s="45">
        <f t="shared" si="7"/>
        <v>0</v>
      </c>
    </row>
    <row r="83" spans="1:17" ht="18" customHeight="1" x14ac:dyDescent="0.25">
      <c r="A83" s="37">
        <v>82</v>
      </c>
      <c r="B83" s="38" t="s">
        <v>198</v>
      </c>
      <c r="C83" s="38" t="s">
        <v>196</v>
      </c>
      <c r="D83" s="29" t="s">
        <v>119</v>
      </c>
      <c r="E83" s="39" t="s">
        <v>199</v>
      </c>
      <c r="F83" s="45">
        <v>0</v>
      </c>
      <c r="G83" s="45">
        <v>35.700000000000003</v>
      </c>
      <c r="H83" s="45">
        <v>0</v>
      </c>
      <c r="I83" s="46">
        <f t="shared" si="4"/>
        <v>35.700000000000003</v>
      </c>
      <c r="J83" s="45">
        <v>0</v>
      </c>
      <c r="K83" s="45">
        <v>0</v>
      </c>
      <c r="L83" s="45"/>
      <c r="M83" s="46">
        <f t="shared" si="5"/>
        <v>0</v>
      </c>
      <c r="N83" s="50">
        <f t="shared" si="6"/>
        <v>35.700000000000003</v>
      </c>
      <c r="O83" s="45"/>
      <c r="P83" s="45"/>
      <c r="Q83" s="45">
        <f t="shared" si="7"/>
        <v>0</v>
      </c>
    </row>
    <row r="84" spans="1:17" ht="18" customHeight="1" x14ac:dyDescent="0.25">
      <c r="A84" s="37">
        <v>83</v>
      </c>
      <c r="B84" s="38" t="s">
        <v>200</v>
      </c>
      <c r="C84" s="38" t="s">
        <v>196</v>
      </c>
      <c r="D84" s="29" t="s">
        <v>23</v>
      </c>
      <c r="E84" s="39" t="s">
        <v>201</v>
      </c>
      <c r="F84" s="45">
        <v>0</v>
      </c>
      <c r="G84" s="45">
        <v>35.700000000000003</v>
      </c>
      <c r="H84" s="45">
        <v>0</v>
      </c>
      <c r="I84" s="46">
        <f t="shared" si="4"/>
        <v>35.700000000000003</v>
      </c>
      <c r="J84" s="45"/>
      <c r="K84" s="45">
        <v>0</v>
      </c>
      <c r="L84" s="45">
        <v>0</v>
      </c>
      <c r="M84" s="46">
        <f t="shared" si="5"/>
        <v>0</v>
      </c>
      <c r="N84" s="50">
        <f t="shared" si="6"/>
        <v>35.700000000000003</v>
      </c>
      <c r="O84" s="45"/>
      <c r="P84" s="45"/>
      <c r="Q84" s="45">
        <f t="shared" si="7"/>
        <v>0</v>
      </c>
    </row>
    <row r="85" spans="1:17" ht="18" customHeight="1" x14ac:dyDescent="0.25">
      <c r="A85" s="37">
        <v>84</v>
      </c>
      <c r="B85" s="38" t="s">
        <v>202</v>
      </c>
      <c r="C85" s="38" t="s">
        <v>26</v>
      </c>
      <c r="D85" s="29" t="s">
        <v>23</v>
      </c>
      <c r="E85" s="29" t="s">
        <v>203</v>
      </c>
      <c r="F85" s="45"/>
      <c r="G85" s="45">
        <v>25</v>
      </c>
      <c r="H85" s="45"/>
      <c r="I85" s="46">
        <f t="shared" si="4"/>
        <v>25</v>
      </c>
      <c r="J85" s="45">
        <v>10</v>
      </c>
      <c r="K85" s="45">
        <v>0</v>
      </c>
      <c r="L85" s="45"/>
      <c r="M85" s="46">
        <f t="shared" si="5"/>
        <v>10</v>
      </c>
      <c r="N85" s="50">
        <f t="shared" si="6"/>
        <v>35</v>
      </c>
      <c r="O85" s="45"/>
      <c r="P85" s="45"/>
      <c r="Q85" s="45">
        <f t="shared" si="7"/>
        <v>0</v>
      </c>
    </row>
    <row r="86" spans="1:17" ht="18" customHeight="1" x14ac:dyDescent="0.25">
      <c r="A86" s="37">
        <v>85</v>
      </c>
      <c r="B86" s="25" t="s">
        <v>204</v>
      </c>
      <c r="C86" s="38" t="s">
        <v>205</v>
      </c>
      <c r="D86" s="29" t="s">
        <v>119</v>
      </c>
      <c r="E86" s="39" t="s">
        <v>206</v>
      </c>
      <c r="F86" s="45">
        <v>33.299999999999997</v>
      </c>
      <c r="G86" s="45"/>
      <c r="H86" s="45">
        <v>0</v>
      </c>
      <c r="I86" s="46">
        <f t="shared" si="4"/>
        <v>33.299999999999997</v>
      </c>
      <c r="J86" s="45">
        <v>0</v>
      </c>
      <c r="K86" s="45">
        <v>0</v>
      </c>
      <c r="L86" s="45">
        <v>0</v>
      </c>
      <c r="M86" s="46">
        <f t="shared" si="5"/>
        <v>0</v>
      </c>
      <c r="N86" s="50">
        <f t="shared" si="6"/>
        <v>33.299999999999997</v>
      </c>
      <c r="O86" s="45"/>
      <c r="P86" s="45"/>
      <c r="Q86" s="45">
        <f t="shared" si="7"/>
        <v>0</v>
      </c>
    </row>
    <row r="87" spans="1:17" ht="18" customHeight="1" x14ac:dyDescent="0.25">
      <c r="A87" s="37">
        <v>86</v>
      </c>
      <c r="B87" s="25" t="s">
        <v>207</v>
      </c>
      <c r="C87" s="38" t="s">
        <v>54</v>
      </c>
      <c r="D87" s="28" t="s">
        <v>119</v>
      </c>
      <c r="E87" s="39" t="s">
        <v>208</v>
      </c>
      <c r="F87" s="45">
        <v>33.299999999999997</v>
      </c>
      <c r="G87" s="45"/>
      <c r="H87" s="45">
        <v>0</v>
      </c>
      <c r="I87" s="46">
        <f t="shared" si="4"/>
        <v>33.299999999999997</v>
      </c>
      <c r="J87" s="45"/>
      <c r="K87" s="45">
        <v>0</v>
      </c>
      <c r="L87" s="45"/>
      <c r="M87" s="46">
        <f t="shared" si="5"/>
        <v>0</v>
      </c>
      <c r="N87" s="50">
        <f t="shared" si="6"/>
        <v>33.299999999999997</v>
      </c>
      <c r="O87" s="45"/>
      <c r="P87" s="45"/>
      <c r="Q87" s="45">
        <f t="shared" si="7"/>
        <v>0</v>
      </c>
    </row>
    <row r="88" spans="1:17" ht="18" customHeight="1" x14ac:dyDescent="0.25">
      <c r="A88" s="37">
        <v>87</v>
      </c>
      <c r="B88" s="25" t="s">
        <v>247</v>
      </c>
      <c r="C88" s="38" t="s">
        <v>152</v>
      </c>
      <c r="D88" s="28" t="s">
        <v>23</v>
      </c>
      <c r="E88" s="39" t="s">
        <v>210</v>
      </c>
      <c r="F88" s="45">
        <v>0</v>
      </c>
      <c r="G88" s="45">
        <v>21.4</v>
      </c>
      <c r="H88" s="45">
        <v>0</v>
      </c>
      <c r="I88" s="46">
        <f t="shared" si="4"/>
        <v>21.4</v>
      </c>
      <c r="J88" s="45">
        <v>10</v>
      </c>
      <c r="K88" s="45">
        <v>0</v>
      </c>
      <c r="L88" s="45">
        <v>0</v>
      </c>
      <c r="M88" s="46">
        <f t="shared" si="5"/>
        <v>10</v>
      </c>
      <c r="N88" s="50">
        <f t="shared" si="6"/>
        <v>31.4</v>
      </c>
      <c r="O88" s="45"/>
      <c r="P88" s="45"/>
      <c r="Q88" s="45">
        <f t="shared" si="7"/>
        <v>0</v>
      </c>
    </row>
    <row r="89" spans="1:17" ht="18" customHeight="1" x14ac:dyDescent="0.25">
      <c r="A89" s="37">
        <v>88</v>
      </c>
      <c r="B89" s="25" t="s">
        <v>211</v>
      </c>
      <c r="C89" s="38" t="s">
        <v>114</v>
      </c>
      <c r="D89" s="29" t="s">
        <v>23</v>
      </c>
      <c r="E89" s="39" t="s">
        <v>212</v>
      </c>
      <c r="F89" s="45">
        <v>0</v>
      </c>
      <c r="G89" s="45">
        <v>17.899999999999999</v>
      </c>
      <c r="H89" s="45">
        <v>0</v>
      </c>
      <c r="I89" s="46">
        <f t="shared" si="4"/>
        <v>17.899999999999999</v>
      </c>
      <c r="J89" s="45">
        <v>10</v>
      </c>
      <c r="K89" s="45"/>
      <c r="L89" s="45">
        <v>0</v>
      </c>
      <c r="M89" s="46">
        <f t="shared" si="5"/>
        <v>10</v>
      </c>
      <c r="N89" s="50">
        <f t="shared" si="6"/>
        <v>27.9</v>
      </c>
      <c r="O89" s="45"/>
      <c r="P89" s="45"/>
      <c r="Q89" s="45">
        <f t="shared" si="7"/>
        <v>0</v>
      </c>
    </row>
    <row r="90" spans="1:17" ht="18" customHeight="1" x14ac:dyDescent="0.25">
      <c r="A90" s="37">
        <v>89</v>
      </c>
      <c r="B90" s="26" t="s">
        <v>213</v>
      </c>
      <c r="C90" s="42" t="s">
        <v>114</v>
      </c>
      <c r="D90" s="29" t="s">
        <v>23</v>
      </c>
      <c r="E90" s="29" t="s">
        <v>214</v>
      </c>
      <c r="F90" s="45">
        <v>0</v>
      </c>
      <c r="G90" s="45">
        <v>17.899999999999999</v>
      </c>
      <c r="H90" s="45">
        <v>0</v>
      </c>
      <c r="I90" s="46">
        <f t="shared" si="4"/>
        <v>17.899999999999999</v>
      </c>
      <c r="J90" s="45">
        <v>10</v>
      </c>
      <c r="K90" s="45"/>
      <c r="L90" s="45">
        <v>0</v>
      </c>
      <c r="M90" s="46">
        <f t="shared" si="5"/>
        <v>10</v>
      </c>
      <c r="N90" s="50">
        <f t="shared" si="6"/>
        <v>27.9</v>
      </c>
      <c r="O90" s="45"/>
      <c r="P90" s="45"/>
      <c r="Q90" s="45">
        <f t="shared" si="7"/>
        <v>0</v>
      </c>
    </row>
    <row r="91" spans="1:17" ht="18" customHeight="1" x14ac:dyDescent="0.25">
      <c r="A91" s="37">
        <v>90</v>
      </c>
      <c r="B91" s="25" t="s">
        <v>215</v>
      </c>
      <c r="C91" s="38" t="s">
        <v>114</v>
      </c>
      <c r="D91" s="29" t="s">
        <v>19</v>
      </c>
      <c r="E91" s="39" t="s">
        <v>216</v>
      </c>
      <c r="F91" s="45">
        <v>0</v>
      </c>
      <c r="G91" s="45">
        <v>17.899999999999999</v>
      </c>
      <c r="H91" s="45">
        <v>0</v>
      </c>
      <c r="I91" s="46">
        <f t="shared" si="4"/>
        <v>17.899999999999999</v>
      </c>
      <c r="J91" s="45">
        <v>10</v>
      </c>
      <c r="K91" s="45">
        <v>0</v>
      </c>
      <c r="L91" s="45">
        <v>0</v>
      </c>
      <c r="M91" s="46">
        <f t="shared" si="5"/>
        <v>10</v>
      </c>
      <c r="N91" s="50">
        <f t="shared" si="6"/>
        <v>27.9</v>
      </c>
      <c r="O91" s="45"/>
      <c r="P91" s="45"/>
      <c r="Q91" s="45">
        <f t="shared" si="7"/>
        <v>0</v>
      </c>
    </row>
    <row r="92" spans="1:17" ht="18" customHeight="1" x14ac:dyDescent="0.25">
      <c r="A92" s="37">
        <v>91</v>
      </c>
      <c r="B92" s="25" t="s">
        <v>217</v>
      </c>
      <c r="C92" s="42" t="s">
        <v>29</v>
      </c>
      <c r="D92" s="29" t="s">
        <v>23</v>
      </c>
      <c r="E92" s="39" t="s">
        <v>218</v>
      </c>
      <c r="F92" s="45">
        <v>0</v>
      </c>
      <c r="G92" s="45">
        <v>25</v>
      </c>
      <c r="H92" s="45">
        <v>0</v>
      </c>
      <c r="I92" s="46">
        <f t="shared" si="4"/>
        <v>25</v>
      </c>
      <c r="J92" s="45">
        <v>0</v>
      </c>
      <c r="K92" s="45">
        <v>0</v>
      </c>
      <c r="L92" s="45">
        <v>0</v>
      </c>
      <c r="M92" s="46">
        <f t="shared" si="5"/>
        <v>0</v>
      </c>
      <c r="N92" s="50">
        <f t="shared" si="6"/>
        <v>25</v>
      </c>
      <c r="O92" s="45"/>
      <c r="P92" s="45"/>
      <c r="Q92" s="45">
        <f t="shared" si="7"/>
        <v>0</v>
      </c>
    </row>
    <row r="93" spans="1:17" ht="18" customHeight="1" x14ac:dyDescent="0.25">
      <c r="A93" s="37">
        <v>92</v>
      </c>
      <c r="B93" s="25" t="s">
        <v>219</v>
      </c>
      <c r="C93" s="38" t="s">
        <v>35</v>
      </c>
      <c r="D93" s="28" t="s">
        <v>23</v>
      </c>
      <c r="E93" s="39" t="s">
        <v>220</v>
      </c>
      <c r="F93" s="45">
        <v>0</v>
      </c>
      <c r="G93" s="45">
        <v>14.3</v>
      </c>
      <c r="H93" s="45">
        <v>0</v>
      </c>
      <c r="I93" s="46">
        <f t="shared" si="4"/>
        <v>14.3</v>
      </c>
      <c r="J93" s="45">
        <v>10</v>
      </c>
      <c r="K93" s="45">
        <v>0</v>
      </c>
      <c r="L93" s="45">
        <v>0</v>
      </c>
      <c r="M93" s="46">
        <f t="shared" si="5"/>
        <v>10</v>
      </c>
      <c r="N93" s="50">
        <f t="shared" si="6"/>
        <v>24.3</v>
      </c>
      <c r="O93" s="45"/>
      <c r="P93" s="45"/>
      <c r="Q93" s="45">
        <f t="shared" si="7"/>
        <v>0</v>
      </c>
    </row>
    <row r="94" spans="1:17" ht="18" customHeight="1" x14ac:dyDescent="0.25">
      <c r="A94" s="37">
        <v>93</v>
      </c>
      <c r="B94" s="25" t="s">
        <v>221</v>
      </c>
      <c r="C94" s="38" t="s">
        <v>26</v>
      </c>
      <c r="D94" s="28" t="s">
        <v>23</v>
      </c>
      <c r="E94" s="39" t="s">
        <v>222</v>
      </c>
      <c r="F94" s="45"/>
      <c r="G94" s="45">
        <v>21.4</v>
      </c>
      <c r="H94" s="45"/>
      <c r="I94" s="46">
        <f t="shared" si="4"/>
        <v>21.4</v>
      </c>
      <c r="J94" s="45"/>
      <c r="K94" s="45">
        <v>0</v>
      </c>
      <c r="L94" s="45">
        <v>0</v>
      </c>
      <c r="M94" s="46">
        <f t="shared" si="5"/>
        <v>0</v>
      </c>
      <c r="N94" s="50">
        <f t="shared" si="6"/>
        <v>21.4</v>
      </c>
      <c r="O94" s="45"/>
      <c r="P94" s="45"/>
      <c r="Q94" s="45">
        <f t="shared" si="7"/>
        <v>0</v>
      </c>
    </row>
    <row r="95" spans="1:17" ht="18" customHeight="1" x14ac:dyDescent="0.25">
      <c r="A95" s="37">
        <v>94</v>
      </c>
      <c r="B95" s="25" t="s">
        <v>237</v>
      </c>
      <c r="C95" s="38" t="s">
        <v>152</v>
      </c>
      <c r="D95" s="29" t="s">
        <v>23</v>
      </c>
      <c r="E95" s="39" t="s">
        <v>224</v>
      </c>
      <c r="F95" s="45">
        <v>0</v>
      </c>
      <c r="G95" s="45">
        <v>10.7</v>
      </c>
      <c r="H95" s="45">
        <v>0</v>
      </c>
      <c r="I95" s="46">
        <f t="shared" si="4"/>
        <v>10.7</v>
      </c>
      <c r="J95" s="45">
        <v>10</v>
      </c>
      <c r="K95" s="45">
        <v>0</v>
      </c>
      <c r="L95" s="45">
        <v>0</v>
      </c>
      <c r="M95" s="46">
        <f t="shared" si="5"/>
        <v>10</v>
      </c>
      <c r="N95" s="50">
        <f t="shared" si="6"/>
        <v>20.7</v>
      </c>
      <c r="O95" s="45"/>
      <c r="P95" s="45"/>
      <c r="Q95" s="45">
        <f t="shared" si="7"/>
        <v>0</v>
      </c>
    </row>
    <row r="96" spans="1:17" ht="18" customHeight="1" x14ac:dyDescent="0.25">
      <c r="A96" s="37">
        <v>95</v>
      </c>
      <c r="B96" s="25" t="s">
        <v>225</v>
      </c>
      <c r="C96" s="38" t="s">
        <v>152</v>
      </c>
      <c r="D96" s="29" t="s">
        <v>23</v>
      </c>
      <c r="E96" s="39" t="s">
        <v>226</v>
      </c>
      <c r="F96" s="45">
        <v>0</v>
      </c>
      <c r="G96" s="45">
        <v>10.7</v>
      </c>
      <c r="H96" s="45">
        <v>0</v>
      </c>
      <c r="I96" s="46">
        <f t="shared" si="4"/>
        <v>10.7</v>
      </c>
      <c r="J96" s="45">
        <v>10</v>
      </c>
      <c r="K96" s="45">
        <v>0</v>
      </c>
      <c r="L96" s="45">
        <v>0</v>
      </c>
      <c r="M96" s="46">
        <f t="shared" si="5"/>
        <v>10</v>
      </c>
      <c r="N96" s="50">
        <f t="shared" si="6"/>
        <v>20.7</v>
      </c>
      <c r="O96" s="45"/>
      <c r="P96" s="45"/>
      <c r="Q96" s="45">
        <f t="shared" si="7"/>
        <v>0</v>
      </c>
    </row>
    <row r="97" spans="1:17" ht="18" customHeight="1" x14ac:dyDescent="0.25">
      <c r="A97" s="37">
        <v>96</v>
      </c>
      <c r="B97" s="25" t="s">
        <v>227</v>
      </c>
      <c r="C97" s="38" t="s">
        <v>114</v>
      </c>
      <c r="D97" s="29" t="s">
        <v>119</v>
      </c>
      <c r="E97" s="39" t="s">
        <v>228</v>
      </c>
      <c r="F97" s="45">
        <v>0</v>
      </c>
      <c r="G97" s="45">
        <v>17.899999999999999</v>
      </c>
      <c r="H97" s="45">
        <v>0</v>
      </c>
      <c r="I97" s="46">
        <f t="shared" si="4"/>
        <v>17.899999999999999</v>
      </c>
      <c r="J97" s="45"/>
      <c r="K97" s="45">
        <v>0</v>
      </c>
      <c r="L97" s="45">
        <v>0</v>
      </c>
      <c r="M97" s="46">
        <f t="shared" si="5"/>
        <v>0</v>
      </c>
      <c r="N97" s="50">
        <f t="shared" si="6"/>
        <v>17.899999999999999</v>
      </c>
      <c r="O97" s="45"/>
      <c r="P97" s="45"/>
      <c r="Q97" s="45">
        <f t="shared" si="7"/>
        <v>0</v>
      </c>
    </row>
    <row r="98" spans="1:17" ht="18" customHeight="1" x14ac:dyDescent="0.25">
      <c r="A98" s="37">
        <v>97</v>
      </c>
      <c r="B98" s="38" t="s">
        <v>229</v>
      </c>
      <c r="C98" s="42" t="s">
        <v>114</v>
      </c>
      <c r="D98" s="29" t="s">
        <v>119</v>
      </c>
      <c r="E98" s="39" t="s">
        <v>230</v>
      </c>
      <c r="F98" s="45">
        <v>0</v>
      </c>
      <c r="G98" s="45">
        <v>17.899999999999999</v>
      </c>
      <c r="H98" s="45">
        <v>0</v>
      </c>
      <c r="I98" s="46">
        <f t="shared" si="4"/>
        <v>17.899999999999999</v>
      </c>
      <c r="J98" s="45">
        <v>0</v>
      </c>
      <c r="K98" s="45">
        <v>0</v>
      </c>
      <c r="L98" s="45"/>
      <c r="M98" s="46">
        <f t="shared" si="5"/>
        <v>0</v>
      </c>
      <c r="N98" s="50">
        <f t="shared" si="6"/>
        <v>17.899999999999999</v>
      </c>
      <c r="O98" s="45"/>
      <c r="P98" s="45"/>
      <c r="Q98" s="45">
        <f t="shared" si="7"/>
        <v>0</v>
      </c>
    </row>
    <row r="99" spans="1:17" ht="18" customHeight="1" x14ac:dyDescent="0.25">
      <c r="A99" s="37">
        <v>98</v>
      </c>
      <c r="B99" s="25" t="s">
        <v>231</v>
      </c>
      <c r="C99" s="25" t="s">
        <v>114</v>
      </c>
      <c r="D99" s="29" t="s">
        <v>119</v>
      </c>
      <c r="E99" s="39" t="s">
        <v>232</v>
      </c>
      <c r="F99" s="45">
        <v>0</v>
      </c>
      <c r="G99" s="45">
        <v>17.899999999999999</v>
      </c>
      <c r="H99" s="45"/>
      <c r="I99" s="46">
        <f t="shared" si="4"/>
        <v>17.899999999999999</v>
      </c>
      <c r="J99" s="45">
        <v>0</v>
      </c>
      <c r="K99" s="45"/>
      <c r="L99" s="45">
        <v>0</v>
      </c>
      <c r="M99" s="46">
        <f t="shared" si="5"/>
        <v>0</v>
      </c>
      <c r="N99" s="50">
        <f t="shared" si="6"/>
        <v>17.899999999999999</v>
      </c>
      <c r="O99" s="45"/>
      <c r="P99" s="45"/>
      <c r="Q99" s="45">
        <f t="shared" si="7"/>
        <v>0</v>
      </c>
    </row>
    <row r="100" spans="1:17" ht="18" customHeight="1" x14ac:dyDescent="0.25">
      <c r="A100" s="37">
        <v>99</v>
      </c>
      <c r="B100" s="25" t="s">
        <v>233</v>
      </c>
      <c r="C100" s="38" t="s">
        <v>35</v>
      </c>
      <c r="D100" s="28" t="s">
        <v>23</v>
      </c>
      <c r="E100" s="39" t="s">
        <v>234</v>
      </c>
      <c r="F100" s="45"/>
      <c r="G100" s="45">
        <v>17.899999999999999</v>
      </c>
      <c r="H100" s="45">
        <v>0</v>
      </c>
      <c r="I100" s="46">
        <f t="shared" si="4"/>
        <v>17.899999999999999</v>
      </c>
      <c r="J100" s="45">
        <v>0</v>
      </c>
      <c r="K100" s="45">
        <v>0</v>
      </c>
      <c r="L100" s="45"/>
      <c r="M100" s="46">
        <f t="shared" si="5"/>
        <v>0</v>
      </c>
      <c r="N100" s="50">
        <f t="shared" si="6"/>
        <v>17.899999999999999</v>
      </c>
      <c r="O100" s="45"/>
      <c r="P100" s="45"/>
      <c r="Q100" s="45">
        <f t="shared" si="7"/>
        <v>0</v>
      </c>
    </row>
    <row r="101" spans="1:17" ht="18" customHeight="1" x14ac:dyDescent="0.25">
      <c r="A101" s="37">
        <v>100</v>
      </c>
      <c r="B101" s="26" t="s">
        <v>166</v>
      </c>
      <c r="C101" s="38" t="s">
        <v>152</v>
      </c>
      <c r="D101" s="29" t="s">
        <v>23</v>
      </c>
      <c r="E101" s="39" t="s">
        <v>236</v>
      </c>
      <c r="F101" s="45">
        <v>0</v>
      </c>
      <c r="G101" s="45">
        <v>7.1</v>
      </c>
      <c r="H101" s="45">
        <v>0</v>
      </c>
      <c r="I101" s="46">
        <f t="shared" si="4"/>
        <v>7.1</v>
      </c>
      <c r="J101" s="45">
        <v>10</v>
      </c>
      <c r="K101" s="45">
        <v>0</v>
      </c>
      <c r="L101" s="45">
        <v>0</v>
      </c>
      <c r="M101" s="46">
        <f t="shared" si="5"/>
        <v>10</v>
      </c>
      <c r="N101" s="50">
        <f t="shared" si="6"/>
        <v>17.100000000000001</v>
      </c>
      <c r="O101" s="45"/>
      <c r="P101" s="45"/>
      <c r="Q101" s="45">
        <f t="shared" si="7"/>
        <v>0</v>
      </c>
    </row>
    <row r="102" spans="1:17" ht="18" customHeight="1" x14ac:dyDescent="0.25">
      <c r="A102" s="37">
        <v>101</v>
      </c>
      <c r="B102" s="25" t="s">
        <v>158</v>
      </c>
      <c r="C102" s="38" t="s">
        <v>152</v>
      </c>
      <c r="D102" s="28" t="s">
        <v>119</v>
      </c>
      <c r="E102" s="39" t="s">
        <v>238</v>
      </c>
      <c r="F102" s="45">
        <v>0</v>
      </c>
      <c r="G102" s="45">
        <v>3.6</v>
      </c>
      <c r="H102" s="45">
        <v>0</v>
      </c>
      <c r="I102" s="46">
        <f t="shared" si="4"/>
        <v>3.6</v>
      </c>
      <c r="J102" s="45">
        <v>10</v>
      </c>
      <c r="K102" s="45">
        <v>0</v>
      </c>
      <c r="L102" s="45">
        <v>0</v>
      </c>
      <c r="M102" s="46">
        <f t="shared" si="5"/>
        <v>10</v>
      </c>
      <c r="N102" s="50">
        <f t="shared" si="6"/>
        <v>13.6</v>
      </c>
      <c r="O102" s="45"/>
      <c r="P102" s="45"/>
      <c r="Q102" s="45">
        <f t="shared" si="7"/>
        <v>0</v>
      </c>
    </row>
    <row r="103" spans="1:17" ht="18" customHeight="1" x14ac:dyDescent="0.25">
      <c r="A103" s="37">
        <v>102</v>
      </c>
      <c r="B103" s="25" t="s">
        <v>239</v>
      </c>
      <c r="C103" s="38" t="s">
        <v>40</v>
      </c>
      <c r="D103" s="29" t="s">
        <v>23</v>
      </c>
      <c r="E103" s="39" t="s">
        <v>240</v>
      </c>
      <c r="F103" s="45">
        <v>0</v>
      </c>
      <c r="G103" s="45">
        <v>10.7</v>
      </c>
      <c r="H103" s="45">
        <v>0</v>
      </c>
      <c r="I103" s="46">
        <f t="shared" si="4"/>
        <v>10.7</v>
      </c>
      <c r="J103" s="45">
        <v>0</v>
      </c>
      <c r="K103" s="45">
        <v>0</v>
      </c>
      <c r="L103" s="45">
        <v>0</v>
      </c>
      <c r="M103" s="46">
        <f t="shared" si="5"/>
        <v>0</v>
      </c>
      <c r="N103" s="50">
        <f t="shared" si="6"/>
        <v>10.7</v>
      </c>
      <c r="O103" s="45"/>
      <c r="P103" s="45"/>
      <c r="Q103" s="45">
        <f t="shared" si="7"/>
        <v>0</v>
      </c>
    </row>
    <row r="104" spans="1:17" ht="18" customHeight="1" x14ac:dyDescent="0.25">
      <c r="A104" s="37">
        <v>103</v>
      </c>
      <c r="B104" s="25" t="s">
        <v>241</v>
      </c>
      <c r="C104" s="25" t="s">
        <v>87</v>
      </c>
      <c r="D104" s="28" t="s">
        <v>119</v>
      </c>
      <c r="E104" s="39" t="s">
        <v>242</v>
      </c>
      <c r="F104" s="45">
        <v>0</v>
      </c>
      <c r="G104" s="45"/>
      <c r="H104" s="45"/>
      <c r="I104" s="46">
        <f t="shared" si="4"/>
        <v>0</v>
      </c>
      <c r="J104" s="45">
        <v>10</v>
      </c>
      <c r="K104" s="45">
        <v>0</v>
      </c>
      <c r="L104" s="45">
        <v>0</v>
      </c>
      <c r="M104" s="46">
        <f t="shared" si="5"/>
        <v>10</v>
      </c>
      <c r="N104" s="50">
        <f t="shared" si="6"/>
        <v>10</v>
      </c>
      <c r="O104" s="45"/>
      <c r="P104" s="45"/>
      <c r="Q104" s="45">
        <f t="shared" si="7"/>
        <v>0</v>
      </c>
    </row>
    <row r="105" spans="1:17" ht="18" customHeight="1" x14ac:dyDescent="0.25">
      <c r="A105" s="37">
        <v>104</v>
      </c>
      <c r="B105" s="25" t="s">
        <v>243</v>
      </c>
      <c r="C105" s="25" t="s">
        <v>87</v>
      </c>
      <c r="D105" s="29" t="s">
        <v>119</v>
      </c>
      <c r="E105" s="39" t="s">
        <v>244</v>
      </c>
      <c r="F105" s="45">
        <v>0</v>
      </c>
      <c r="G105" s="45"/>
      <c r="H105" s="45">
        <v>0</v>
      </c>
      <c r="I105" s="46">
        <f t="shared" si="4"/>
        <v>0</v>
      </c>
      <c r="J105" s="45">
        <v>10</v>
      </c>
      <c r="K105" s="45"/>
      <c r="L105" s="45">
        <v>0</v>
      </c>
      <c r="M105" s="46">
        <f t="shared" si="5"/>
        <v>10</v>
      </c>
      <c r="N105" s="50">
        <f t="shared" si="6"/>
        <v>10</v>
      </c>
      <c r="O105" s="45"/>
      <c r="P105" s="45"/>
      <c r="Q105" s="45">
        <f t="shared" si="7"/>
        <v>0</v>
      </c>
    </row>
    <row r="106" spans="1:17" ht="18" customHeight="1" x14ac:dyDescent="0.25">
      <c r="A106" s="37">
        <v>105</v>
      </c>
      <c r="B106" s="38" t="s">
        <v>245</v>
      </c>
      <c r="C106" s="38" t="s">
        <v>84</v>
      </c>
      <c r="D106" s="29" t="s">
        <v>19</v>
      </c>
      <c r="E106" s="39" t="s">
        <v>246</v>
      </c>
      <c r="F106" s="45">
        <v>0</v>
      </c>
      <c r="G106" s="45">
        <v>0</v>
      </c>
      <c r="H106" s="45">
        <v>0</v>
      </c>
      <c r="I106" s="46">
        <f t="shared" si="4"/>
        <v>0</v>
      </c>
      <c r="J106" s="45">
        <v>10</v>
      </c>
      <c r="K106" s="45">
        <v>0</v>
      </c>
      <c r="L106" s="45">
        <v>0</v>
      </c>
      <c r="M106" s="46">
        <f t="shared" si="5"/>
        <v>10</v>
      </c>
      <c r="N106" s="50">
        <f t="shared" si="6"/>
        <v>10</v>
      </c>
      <c r="O106" s="45"/>
      <c r="P106" s="45"/>
      <c r="Q106" s="45">
        <f t="shared" si="7"/>
        <v>0</v>
      </c>
    </row>
    <row r="107" spans="1:17" ht="18" customHeight="1" x14ac:dyDescent="0.25">
      <c r="A107" s="37">
        <v>106</v>
      </c>
      <c r="B107" s="27" t="s">
        <v>223</v>
      </c>
      <c r="C107" s="38" t="s">
        <v>152</v>
      </c>
      <c r="D107" s="30" t="s">
        <v>119</v>
      </c>
      <c r="E107" s="39" t="s">
        <v>248</v>
      </c>
      <c r="F107" s="45">
        <v>0</v>
      </c>
      <c r="G107" s="45">
        <v>0</v>
      </c>
      <c r="H107" s="45">
        <v>0</v>
      </c>
      <c r="I107" s="46">
        <f t="shared" si="4"/>
        <v>0</v>
      </c>
      <c r="J107" s="45">
        <v>10</v>
      </c>
      <c r="K107" s="45">
        <v>0</v>
      </c>
      <c r="L107" s="45">
        <v>0</v>
      </c>
      <c r="M107" s="46">
        <f t="shared" si="5"/>
        <v>10</v>
      </c>
      <c r="N107" s="50">
        <f t="shared" si="6"/>
        <v>10</v>
      </c>
      <c r="O107" s="45"/>
      <c r="P107" s="45"/>
      <c r="Q107" s="45">
        <f t="shared" si="7"/>
        <v>0</v>
      </c>
    </row>
    <row r="108" spans="1:17" ht="18" customHeight="1" x14ac:dyDescent="0.25">
      <c r="A108" s="37">
        <v>107</v>
      </c>
      <c r="B108" s="25" t="s">
        <v>249</v>
      </c>
      <c r="C108" s="38" t="s">
        <v>87</v>
      </c>
      <c r="D108" s="29" t="s">
        <v>23</v>
      </c>
      <c r="E108" s="39" t="s">
        <v>250</v>
      </c>
      <c r="F108" s="45"/>
      <c r="G108" s="45"/>
      <c r="H108" s="45"/>
      <c r="I108" s="46">
        <f t="shared" si="4"/>
        <v>0</v>
      </c>
      <c r="J108" s="45">
        <v>10</v>
      </c>
      <c r="K108" s="45"/>
      <c r="L108" s="45">
        <v>0</v>
      </c>
      <c r="M108" s="46">
        <f t="shared" si="5"/>
        <v>10</v>
      </c>
      <c r="N108" s="50">
        <f t="shared" si="6"/>
        <v>10</v>
      </c>
      <c r="O108" s="45"/>
      <c r="P108" s="45"/>
      <c r="Q108" s="45">
        <f t="shared" si="7"/>
        <v>0</v>
      </c>
    </row>
    <row r="109" spans="1:17" ht="18" customHeight="1" x14ac:dyDescent="0.25">
      <c r="A109" s="37">
        <v>108</v>
      </c>
      <c r="B109" s="25" t="s">
        <v>251</v>
      </c>
      <c r="C109" s="38" t="s">
        <v>40</v>
      </c>
      <c r="D109" s="29" t="s">
        <v>119</v>
      </c>
      <c r="E109" s="39" t="s">
        <v>252</v>
      </c>
      <c r="F109" s="45">
        <v>0</v>
      </c>
      <c r="G109" s="45">
        <v>3.6</v>
      </c>
      <c r="H109" s="45">
        <v>0</v>
      </c>
      <c r="I109" s="46">
        <f t="shared" si="4"/>
        <v>3.6</v>
      </c>
      <c r="J109" s="45"/>
      <c r="K109" s="45"/>
      <c r="L109" s="45">
        <v>0</v>
      </c>
      <c r="M109" s="46">
        <f t="shared" si="5"/>
        <v>0</v>
      </c>
      <c r="N109" s="50">
        <f t="shared" si="6"/>
        <v>3.6</v>
      </c>
      <c r="O109" s="45"/>
      <c r="P109" s="45"/>
      <c r="Q109" s="45">
        <f t="shared" si="7"/>
        <v>0</v>
      </c>
    </row>
    <row r="110" spans="1:17" ht="18" customHeight="1" x14ac:dyDescent="0.25">
      <c r="A110" s="37">
        <v>109</v>
      </c>
      <c r="B110" s="25" t="s">
        <v>253</v>
      </c>
      <c r="C110" s="38" t="s">
        <v>196</v>
      </c>
      <c r="D110" s="28" t="s">
        <v>19</v>
      </c>
      <c r="E110" s="39" t="s">
        <v>254</v>
      </c>
      <c r="F110" s="45"/>
      <c r="G110" s="45"/>
      <c r="H110" s="45"/>
      <c r="I110" s="46">
        <f t="shared" si="4"/>
        <v>0</v>
      </c>
      <c r="J110" s="45">
        <v>0</v>
      </c>
      <c r="K110" s="45">
        <v>0</v>
      </c>
      <c r="L110" s="45">
        <v>0</v>
      </c>
      <c r="M110" s="46">
        <f t="shared" si="5"/>
        <v>0</v>
      </c>
      <c r="N110" s="50">
        <f t="shared" si="6"/>
        <v>0</v>
      </c>
      <c r="O110" s="45"/>
      <c r="P110" s="45"/>
      <c r="Q110" s="45">
        <f t="shared" si="7"/>
        <v>0</v>
      </c>
    </row>
    <row r="111" spans="1:17" ht="18" customHeight="1" x14ac:dyDescent="0.25">
      <c r="A111" s="37">
        <v>110</v>
      </c>
      <c r="B111" s="38" t="s">
        <v>255</v>
      </c>
      <c r="C111" s="38" t="s">
        <v>205</v>
      </c>
      <c r="D111" s="29" t="s">
        <v>19</v>
      </c>
      <c r="E111" s="39" t="s">
        <v>256</v>
      </c>
      <c r="F111" s="45">
        <v>0</v>
      </c>
      <c r="G111" s="45"/>
      <c r="H111" s="45">
        <v>0</v>
      </c>
      <c r="I111" s="46">
        <f t="shared" si="4"/>
        <v>0</v>
      </c>
      <c r="J111" s="45"/>
      <c r="K111" s="45">
        <v>0</v>
      </c>
      <c r="L111" s="45"/>
      <c r="M111" s="46">
        <f t="shared" si="5"/>
        <v>0</v>
      </c>
      <c r="N111" s="50">
        <f t="shared" si="6"/>
        <v>0</v>
      </c>
      <c r="O111" s="45"/>
      <c r="P111" s="45"/>
      <c r="Q111" s="45">
        <f t="shared" si="7"/>
        <v>0</v>
      </c>
    </row>
    <row r="112" spans="1:17" ht="18" customHeight="1" x14ac:dyDescent="0.25">
      <c r="A112" s="37">
        <v>111</v>
      </c>
      <c r="B112" s="25" t="s">
        <v>257</v>
      </c>
      <c r="C112" s="38" t="s">
        <v>205</v>
      </c>
      <c r="D112" s="29" t="s">
        <v>19</v>
      </c>
      <c r="E112" s="39" t="s">
        <v>258</v>
      </c>
      <c r="F112" s="45"/>
      <c r="G112" s="45"/>
      <c r="H112" s="45"/>
      <c r="I112" s="46">
        <f t="shared" si="4"/>
        <v>0</v>
      </c>
      <c r="J112" s="45"/>
      <c r="K112" s="45"/>
      <c r="L112" s="45"/>
      <c r="M112" s="46">
        <f t="shared" si="5"/>
        <v>0</v>
      </c>
      <c r="N112" s="50">
        <f t="shared" si="6"/>
        <v>0</v>
      </c>
      <c r="O112" s="45"/>
      <c r="P112" s="45"/>
      <c r="Q112" s="45">
        <f t="shared" si="7"/>
        <v>0</v>
      </c>
    </row>
    <row r="113" spans="1:17" ht="18" customHeight="1" x14ac:dyDescent="0.25">
      <c r="A113" s="37">
        <v>112</v>
      </c>
      <c r="B113" s="25" t="s">
        <v>259</v>
      </c>
      <c r="C113" s="42" t="s">
        <v>35</v>
      </c>
      <c r="D113" s="29" t="s">
        <v>19</v>
      </c>
      <c r="E113" s="39" t="s">
        <v>260</v>
      </c>
      <c r="F113" s="45">
        <v>0</v>
      </c>
      <c r="G113" s="45"/>
      <c r="H113" s="45">
        <v>0</v>
      </c>
      <c r="I113" s="46">
        <f t="shared" si="4"/>
        <v>0</v>
      </c>
      <c r="J113" s="45"/>
      <c r="K113" s="45">
        <v>0</v>
      </c>
      <c r="L113" s="45">
        <v>0</v>
      </c>
      <c r="M113" s="46">
        <f t="shared" si="5"/>
        <v>0</v>
      </c>
      <c r="N113" s="50">
        <f t="shared" si="6"/>
        <v>0</v>
      </c>
      <c r="O113" s="45"/>
      <c r="P113" s="45"/>
      <c r="Q113" s="45">
        <f t="shared" si="7"/>
        <v>0</v>
      </c>
    </row>
    <row r="114" spans="1:17" ht="18" customHeight="1" x14ac:dyDescent="0.25">
      <c r="A114" s="37">
        <v>113</v>
      </c>
      <c r="B114" s="25" t="s">
        <v>261</v>
      </c>
      <c r="C114" s="38" t="s">
        <v>262</v>
      </c>
      <c r="D114" s="28" t="s">
        <v>19</v>
      </c>
      <c r="E114" s="39" t="s">
        <v>263</v>
      </c>
      <c r="F114" s="45">
        <v>0</v>
      </c>
      <c r="G114" s="45">
        <v>0</v>
      </c>
      <c r="H114" s="45"/>
      <c r="I114" s="46">
        <f t="shared" si="4"/>
        <v>0</v>
      </c>
      <c r="J114" s="45"/>
      <c r="K114" s="45"/>
      <c r="L114" s="45"/>
      <c r="M114" s="46">
        <f t="shared" si="5"/>
        <v>0</v>
      </c>
      <c r="N114" s="50">
        <f t="shared" si="6"/>
        <v>0</v>
      </c>
      <c r="O114" s="45"/>
      <c r="P114" s="45"/>
      <c r="Q114" s="45">
        <f t="shared" si="7"/>
        <v>0</v>
      </c>
    </row>
    <row r="115" spans="1:17" ht="18" customHeight="1" x14ac:dyDescent="0.25">
      <c r="A115" s="37">
        <v>114</v>
      </c>
      <c r="B115" s="38" t="s">
        <v>264</v>
      </c>
      <c r="C115" s="38" t="s">
        <v>262</v>
      </c>
      <c r="D115" s="29" t="s">
        <v>19</v>
      </c>
      <c r="E115" s="39" t="s">
        <v>265</v>
      </c>
      <c r="F115" s="45">
        <v>0</v>
      </c>
      <c r="G115" s="45"/>
      <c r="H115" s="45"/>
      <c r="I115" s="46">
        <f t="shared" si="4"/>
        <v>0</v>
      </c>
      <c r="J115" s="45">
        <v>0</v>
      </c>
      <c r="K115" s="45">
        <v>0</v>
      </c>
      <c r="L115" s="45"/>
      <c r="M115" s="46">
        <f t="shared" si="5"/>
        <v>0</v>
      </c>
      <c r="N115" s="50">
        <f t="shared" si="6"/>
        <v>0</v>
      </c>
      <c r="O115" s="45"/>
      <c r="P115" s="45"/>
      <c r="Q115" s="45">
        <f t="shared" si="7"/>
        <v>0</v>
      </c>
    </row>
    <row r="116" spans="1:17" ht="18" customHeight="1" x14ac:dyDescent="0.25">
      <c r="A116" s="37">
        <v>115</v>
      </c>
      <c r="B116" s="26" t="s">
        <v>266</v>
      </c>
      <c r="C116" s="38" t="s">
        <v>26</v>
      </c>
      <c r="D116" s="29" t="s">
        <v>119</v>
      </c>
      <c r="E116" s="39" t="s">
        <v>267</v>
      </c>
      <c r="F116" s="45">
        <v>0</v>
      </c>
      <c r="G116" s="45">
        <v>0</v>
      </c>
      <c r="H116" s="45">
        <v>0</v>
      </c>
      <c r="I116" s="46">
        <f t="shared" si="4"/>
        <v>0</v>
      </c>
      <c r="J116" s="45"/>
      <c r="K116" s="45">
        <v>0</v>
      </c>
      <c r="L116" s="45"/>
      <c r="M116" s="46">
        <f t="shared" si="5"/>
        <v>0</v>
      </c>
      <c r="N116" s="50">
        <f t="shared" si="6"/>
        <v>0</v>
      </c>
      <c r="O116" s="45"/>
      <c r="P116" s="45"/>
      <c r="Q116" s="45">
        <f t="shared" si="7"/>
        <v>0</v>
      </c>
    </row>
    <row r="117" spans="1:17" ht="18" customHeight="1" x14ac:dyDescent="0.25">
      <c r="A117" s="37">
        <v>116</v>
      </c>
      <c r="B117" s="26" t="s">
        <v>268</v>
      </c>
      <c r="C117" s="38" t="s">
        <v>196</v>
      </c>
      <c r="D117" s="29" t="s">
        <v>119</v>
      </c>
      <c r="E117" s="39" t="s">
        <v>269</v>
      </c>
      <c r="F117" s="45"/>
      <c r="G117" s="45"/>
      <c r="H117" s="45"/>
      <c r="I117" s="46">
        <f t="shared" si="4"/>
        <v>0</v>
      </c>
      <c r="J117" s="45"/>
      <c r="K117" s="45"/>
      <c r="L117" s="45">
        <v>0</v>
      </c>
      <c r="M117" s="46">
        <f t="shared" si="5"/>
        <v>0</v>
      </c>
      <c r="N117" s="50">
        <f t="shared" si="6"/>
        <v>0</v>
      </c>
      <c r="O117" s="45"/>
      <c r="P117" s="45"/>
      <c r="Q117" s="45">
        <f t="shared" si="7"/>
        <v>0</v>
      </c>
    </row>
    <row r="118" spans="1:17" ht="18" customHeight="1" x14ac:dyDescent="0.25">
      <c r="A118" s="37">
        <v>117</v>
      </c>
      <c r="B118" s="25" t="s">
        <v>270</v>
      </c>
      <c r="C118" s="38" t="s">
        <v>22</v>
      </c>
      <c r="D118" s="29" t="s">
        <v>119</v>
      </c>
      <c r="E118" s="39" t="s">
        <v>271</v>
      </c>
      <c r="F118" s="45"/>
      <c r="G118" s="45"/>
      <c r="H118" s="45">
        <v>0</v>
      </c>
      <c r="I118" s="46">
        <f t="shared" si="4"/>
        <v>0</v>
      </c>
      <c r="J118" s="45"/>
      <c r="K118" s="45">
        <v>0</v>
      </c>
      <c r="L118" s="45">
        <v>0</v>
      </c>
      <c r="M118" s="46">
        <f t="shared" si="5"/>
        <v>0</v>
      </c>
      <c r="N118" s="50">
        <f t="shared" si="6"/>
        <v>0</v>
      </c>
      <c r="O118" s="45"/>
      <c r="P118" s="45"/>
      <c r="Q118" s="45">
        <f t="shared" si="7"/>
        <v>0</v>
      </c>
    </row>
    <row r="119" spans="1:17" ht="18" customHeight="1" x14ac:dyDescent="0.25">
      <c r="A119" s="37">
        <v>118</v>
      </c>
      <c r="B119" s="25" t="s">
        <v>272</v>
      </c>
      <c r="C119" s="38" t="s">
        <v>87</v>
      </c>
      <c r="D119" s="29" t="s">
        <v>119</v>
      </c>
      <c r="E119" s="39" t="s">
        <v>273</v>
      </c>
      <c r="F119" s="45">
        <v>0</v>
      </c>
      <c r="G119" s="45"/>
      <c r="H119" s="45"/>
      <c r="I119" s="46">
        <f t="shared" si="4"/>
        <v>0</v>
      </c>
      <c r="J119" s="45"/>
      <c r="K119" s="45"/>
      <c r="L119" s="45">
        <v>0</v>
      </c>
      <c r="M119" s="46">
        <f t="shared" si="5"/>
        <v>0</v>
      </c>
      <c r="N119" s="50">
        <f t="shared" si="6"/>
        <v>0</v>
      </c>
      <c r="O119" s="45"/>
      <c r="P119" s="45"/>
      <c r="Q119" s="45">
        <f t="shared" si="7"/>
        <v>0</v>
      </c>
    </row>
    <row r="120" spans="1:17" ht="18" customHeight="1" x14ac:dyDescent="0.25">
      <c r="A120" s="37">
        <v>119</v>
      </c>
      <c r="B120" s="25" t="s">
        <v>274</v>
      </c>
      <c r="C120" s="38" t="s">
        <v>87</v>
      </c>
      <c r="D120" s="29" t="s">
        <v>119</v>
      </c>
      <c r="E120" s="39" t="s">
        <v>275</v>
      </c>
      <c r="F120" s="45">
        <v>0</v>
      </c>
      <c r="G120" s="45"/>
      <c r="H120" s="45"/>
      <c r="I120" s="46">
        <f t="shared" si="4"/>
        <v>0</v>
      </c>
      <c r="J120" s="45">
        <v>0</v>
      </c>
      <c r="K120" s="45"/>
      <c r="L120" s="45"/>
      <c r="M120" s="46">
        <f t="shared" si="5"/>
        <v>0</v>
      </c>
      <c r="N120" s="50">
        <f t="shared" si="6"/>
        <v>0</v>
      </c>
      <c r="O120" s="45"/>
      <c r="P120" s="45"/>
      <c r="Q120" s="45">
        <f t="shared" si="7"/>
        <v>0</v>
      </c>
    </row>
    <row r="121" spans="1:17" ht="18" customHeight="1" x14ac:dyDescent="0.25">
      <c r="A121" s="37">
        <v>120</v>
      </c>
      <c r="B121" s="25" t="s">
        <v>276</v>
      </c>
      <c r="C121" s="38" t="s">
        <v>262</v>
      </c>
      <c r="D121" s="29" t="s">
        <v>119</v>
      </c>
      <c r="E121" s="39" t="s">
        <v>277</v>
      </c>
      <c r="F121" s="45"/>
      <c r="G121" s="45"/>
      <c r="H121" s="45"/>
      <c r="I121" s="46">
        <f t="shared" si="4"/>
        <v>0</v>
      </c>
      <c r="J121" s="45"/>
      <c r="K121" s="45"/>
      <c r="L121" s="45"/>
      <c r="M121" s="46">
        <f t="shared" si="5"/>
        <v>0</v>
      </c>
      <c r="N121" s="50">
        <f t="shared" si="6"/>
        <v>0</v>
      </c>
      <c r="O121" s="45"/>
      <c r="P121" s="45"/>
      <c r="Q121" s="45">
        <f t="shared" si="7"/>
        <v>0</v>
      </c>
    </row>
    <row r="122" spans="1:17" ht="18" customHeight="1" x14ac:dyDescent="0.25">
      <c r="A122" s="37">
        <v>121</v>
      </c>
      <c r="B122" s="25" t="s">
        <v>278</v>
      </c>
      <c r="C122" s="38" t="s">
        <v>196</v>
      </c>
      <c r="D122" s="28" t="s">
        <v>23</v>
      </c>
      <c r="E122" s="39" t="s">
        <v>279</v>
      </c>
      <c r="F122" s="45">
        <v>0</v>
      </c>
      <c r="G122" s="45">
        <v>0</v>
      </c>
      <c r="H122" s="45"/>
      <c r="I122" s="46">
        <f t="shared" si="4"/>
        <v>0</v>
      </c>
      <c r="J122" s="45"/>
      <c r="K122" s="45">
        <v>0</v>
      </c>
      <c r="L122" s="45">
        <v>0</v>
      </c>
      <c r="M122" s="46">
        <f t="shared" si="5"/>
        <v>0</v>
      </c>
      <c r="N122" s="50">
        <f t="shared" si="6"/>
        <v>0</v>
      </c>
      <c r="O122" s="45"/>
      <c r="P122" s="45"/>
      <c r="Q122" s="45">
        <f t="shared" si="7"/>
        <v>0</v>
      </c>
    </row>
    <row r="123" spans="1:17" ht="18" customHeight="1" x14ac:dyDescent="0.25">
      <c r="A123" s="37">
        <v>122</v>
      </c>
      <c r="B123" s="38" t="s">
        <v>280</v>
      </c>
      <c r="C123" s="38" t="s">
        <v>196</v>
      </c>
      <c r="D123" s="29" t="s">
        <v>23</v>
      </c>
      <c r="E123" s="39" t="s">
        <v>281</v>
      </c>
      <c r="F123" s="45"/>
      <c r="G123" s="45">
        <v>0</v>
      </c>
      <c r="H123" s="45"/>
      <c r="I123" s="46">
        <f t="shared" si="4"/>
        <v>0</v>
      </c>
      <c r="J123" s="45"/>
      <c r="K123" s="45">
        <v>0</v>
      </c>
      <c r="L123" s="45"/>
      <c r="M123" s="46">
        <f t="shared" si="5"/>
        <v>0</v>
      </c>
      <c r="N123" s="50">
        <f t="shared" si="6"/>
        <v>0</v>
      </c>
      <c r="O123" s="45"/>
      <c r="P123" s="45"/>
      <c r="Q123" s="45">
        <f t="shared" si="7"/>
        <v>0</v>
      </c>
    </row>
    <row r="124" spans="1:17" ht="18" customHeight="1" x14ac:dyDescent="0.25">
      <c r="A124" s="37">
        <v>123</v>
      </c>
      <c r="B124" s="38" t="s">
        <v>282</v>
      </c>
      <c r="C124" s="38" t="s">
        <v>196</v>
      </c>
      <c r="D124" s="29" t="s">
        <v>23</v>
      </c>
      <c r="E124" s="39" t="s">
        <v>283</v>
      </c>
      <c r="F124" s="45"/>
      <c r="G124" s="45"/>
      <c r="H124" s="45"/>
      <c r="I124" s="46">
        <f t="shared" si="4"/>
        <v>0</v>
      </c>
      <c r="J124" s="45"/>
      <c r="K124" s="45"/>
      <c r="L124" s="45"/>
      <c r="M124" s="46">
        <f t="shared" si="5"/>
        <v>0</v>
      </c>
      <c r="N124" s="50">
        <f t="shared" si="6"/>
        <v>0</v>
      </c>
      <c r="O124" s="45"/>
      <c r="P124" s="45"/>
      <c r="Q124" s="45">
        <f t="shared" si="7"/>
        <v>0</v>
      </c>
    </row>
    <row r="125" spans="1:17" ht="18" customHeight="1" x14ac:dyDescent="0.25">
      <c r="A125" s="37">
        <v>124</v>
      </c>
      <c r="B125" s="25" t="s">
        <v>284</v>
      </c>
      <c r="C125" s="38" t="s">
        <v>196</v>
      </c>
      <c r="D125" s="28" t="s">
        <v>23</v>
      </c>
      <c r="E125" s="39" t="s">
        <v>285</v>
      </c>
      <c r="F125" s="45">
        <v>0</v>
      </c>
      <c r="G125" s="45">
        <v>0</v>
      </c>
      <c r="H125" s="45"/>
      <c r="I125" s="46">
        <f t="shared" si="4"/>
        <v>0</v>
      </c>
      <c r="J125" s="45"/>
      <c r="K125" s="45">
        <v>0</v>
      </c>
      <c r="L125" s="45">
        <v>0</v>
      </c>
      <c r="M125" s="46">
        <f t="shared" si="5"/>
        <v>0</v>
      </c>
      <c r="N125" s="50">
        <f t="shared" si="6"/>
        <v>0</v>
      </c>
      <c r="O125" s="45"/>
      <c r="P125" s="45"/>
      <c r="Q125" s="45">
        <f t="shared" si="7"/>
        <v>0</v>
      </c>
    </row>
    <row r="126" spans="1:17" ht="18" customHeight="1" x14ac:dyDescent="0.25">
      <c r="A126" s="37">
        <v>125</v>
      </c>
      <c r="B126" s="25" t="s">
        <v>286</v>
      </c>
      <c r="C126" s="38" t="s">
        <v>262</v>
      </c>
      <c r="D126" s="29" t="s">
        <v>119</v>
      </c>
      <c r="E126" s="39" t="s">
        <v>287</v>
      </c>
      <c r="F126" s="45"/>
      <c r="G126" s="45"/>
      <c r="H126" s="45"/>
      <c r="I126" s="46">
        <f t="shared" si="4"/>
        <v>0</v>
      </c>
      <c r="J126" s="45"/>
      <c r="K126" s="45"/>
      <c r="L126" s="45"/>
      <c r="M126" s="46">
        <f t="shared" si="5"/>
        <v>0</v>
      </c>
      <c r="N126" s="50">
        <f t="shared" si="6"/>
        <v>0</v>
      </c>
      <c r="O126" s="45"/>
      <c r="P126" s="45"/>
      <c r="Q126" s="45">
        <f t="shared" si="7"/>
        <v>0</v>
      </c>
    </row>
    <row r="127" spans="1:17" ht="18" customHeight="1" x14ac:dyDescent="0.25">
      <c r="A127" s="37">
        <v>126</v>
      </c>
      <c r="B127" s="27" t="s">
        <v>288</v>
      </c>
      <c r="C127" s="42" t="s">
        <v>262</v>
      </c>
      <c r="D127" s="30" t="s">
        <v>119</v>
      </c>
      <c r="E127" s="39" t="s">
        <v>289</v>
      </c>
      <c r="F127" s="45"/>
      <c r="G127" s="45"/>
      <c r="H127" s="45"/>
      <c r="I127" s="46">
        <f t="shared" si="4"/>
        <v>0</v>
      </c>
      <c r="J127" s="45"/>
      <c r="K127" s="45"/>
      <c r="L127" s="45"/>
      <c r="M127" s="46">
        <f t="shared" si="5"/>
        <v>0</v>
      </c>
      <c r="N127" s="50">
        <f t="shared" si="6"/>
        <v>0</v>
      </c>
      <c r="O127" s="45"/>
      <c r="P127" s="45"/>
      <c r="Q127" s="45">
        <f t="shared" si="7"/>
        <v>0</v>
      </c>
    </row>
    <row r="128" spans="1:17" ht="18" customHeight="1" x14ac:dyDescent="0.25">
      <c r="A128" s="37">
        <v>127</v>
      </c>
      <c r="B128" s="25" t="s">
        <v>290</v>
      </c>
      <c r="C128" s="38" t="s">
        <v>196</v>
      </c>
      <c r="D128" s="28" t="s">
        <v>23</v>
      </c>
      <c r="E128" s="39" t="s">
        <v>291</v>
      </c>
      <c r="F128" s="45"/>
      <c r="G128" s="45"/>
      <c r="H128" s="45"/>
      <c r="I128" s="46">
        <f t="shared" si="4"/>
        <v>0</v>
      </c>
      <c r="J128" s="45"/>
      <c r="K128" s="45">
        <v>0</v>
      </c>
      <c r="L128" s="45"/>
      <c r="M128" s="46">
        <f t="shared" si="5"/>
        <v>0</v>
      </c>
      <c r="N128" s="50">
        <f t="shared" si="6"/>
        <v>0</v>
      </c>
      <c r="O128" s="45"/>
      <c r="P128" s="45"/>
      <c r="Q128" s="45">
        <f t="shared" si="7"/>
        <v>0</v>
      </c>
    </row>
    <row r="129" spans="1:17" ht="18" customHeight="1" x14ac:dyDescent="0.25">
      <c r="A129" s="37">
        <v>128</v>
      </c>
      <c r="B129" s="53" t="s">
        <v>292</v>
      </c>
      <c r="C129" s="38" t="s">
        <v>35</v>
      </c>
      <c r="D129" s="28" t="s">
        <v>23</v>
      </c>
      <c r="E129" s="39" t="s">
        <v>293</v>
      </c>
      <c r="F129" s="45"/>
      <c r="G129" s="45"/>
      <c r="H129" s="45">
        <v>0</v>
      </c>
      <c r="I129" s="46">
        <f t="shared" si="4"/>
        <v>0</v>
      </c>
      <c r="J129" s="45">
        <v>0</v>
      </c>
      <c r="K129" s="45">
        <v>0</v>
      </c>
      <c r="L129" s="45"/>
      <c r="M129" s="46">
        <f t="shared" si="5"/>
        <v>0</v>
      </c>
      <c r="N129" s="50">
        <f t="shared" si="6"/>
        <v>0</v>
      </c>
      <c r="O129" s="45"/>
      <c r="P129" s="45"/>
      <c r="Q129" s="45">
        <f t="shared" si="7"/>
        <v>0</v>
      </c>
    </row>
    <row r="130" spans="1:17" ht="18" customHeight="1" x14ac:dyDescent="0.25">
      <c r="A130" s="37">
        <v>129</v>
      </c>
      <c r="B130" s="38" t="s">
        <v>294</v>
      </c>
      <c r="C130" s="42" t="s">
        <v>35</v>
      </c>
      <c r="D130" s="29" t="s">
        <v>23</v>
      </c>
      <c r="E130" s="39" t="s">
        <v>295</v>
      </c>
      <c r="F130" s="45">
        <v>0</v>
      </c>
      <c r="G130" s="45"/>
      <c r="H130" s="45">
        <v>0</v>
      </c>
      <c r="I130" s="46">
        <f t="shared" ref="I130:I152" si="8">SUM(F130:H130)</f>
        <v>0</v>
      </c>
      <c r="J130" s="45"/>
      <c r="K130" s="45"/>
      <c r="L130" s="45">
        <v>0</v>
      </c>
      <c r="M130" s="46">
        <f t="shared" ref="M130:M152" si="9">SUM(J130:L130)</f>
        <v>0</v>
      </c>
      <c r="N130" s="50">
        <f t="shared" ref="N130:N152" si="10">SUM(M130,I130)</f>
        <v>0</v>
      </c>
      <c r="O130" s="45"/>
      <c r="P130" s="45"/>
      <c r="Q130" s="45">
        <f t="shared" ref="Q130:Q152" si="11">SUM(O130:P130)</f>
        <v>0</v>
      </c>
    </row>
    <row r="131" spans="1:17" ht="18" customHeight="1" x14ac:dyDescent="0.25">
      <c r="A131" s="37">
        <v>130</v>
      </c>
      <c r="B131" s="25" t="s">
        <v>296</v>
      </c>
      <c r="C131" s="38" t="s">
        <v>87</v>
      </c>
      <c r="D131" s="29" t="s">
        <v>23</v>
      </c>
      <c r="E131" s="39" t="s">
        <v>297</v>
      </c>
      <c r="F131" s="45"/>
      <c r="G131" s="45">
        <v>0</v>
      </c>
      <c r="H131" s="45"/>
      <c r="I131" s="46">
        <f t="shared" si="8"/>
        <v>0</v>
      </c>
      <c r="J131" s="45"/>
      <c r="K131" s="45"/>
      <c r="L131" s="45"/>
      <c r="M131" s="46">
        <f t="shared" si="9"/>
        <v>0</v>
      </c>
      <c r="N131" s="50">
        <f t="shared" si="10"/>
        <v>0</v>
      </c>
      <c r="O131" s="45"/>
      <c r="P131" s="45"/>
      <c r="Q131" s="45">
        <f t="shared" si="11"/>
        <v>0</v>
      </c>
    </row>
    <row r="132" spans="1:17" ht="18" customHeight="1" x14ac:dyDescent="0.25">
      <c r="A132" s="37">
        <v>131</v>
      </c>
      <c r="B132" s="25" t="s">
        <v>298</v>
      </c>
      <c r="C132" s="38" t="s">
        <v>87</v>
      </c>
      <c r="D132" s="29" t="s">
        <v>23</v>
      </c>
      <c r="E132" s="39" t="s">
        <v>299</v>
      </c>
      <c r="F132" s="45"/>
      <c r="G132" s="45"/>
      <c r="H132" s="45"/>
      <c r="I132" s="46">
        <f t="shared" si="8"/>
        <v>0</v>
      </c>
      <c r="J132" s="45"/>
      <c r="K132" s="45"/>
      <c r="L132" s="45">
        <v>0</v>
      </c>
      <c r="M132" s="46">
        <f t="shared" si="9"/>
        <v>0</v>
      </c>
      <c r="N132" s="50">
        <f t="shared" si="10"/>
        <v>0</v>
      </c>
      <c r="O132" s="45"/>
      <c r="P132" s="45"/>
      <c r="Q132" s="45">
        <f t="shared" si="11"/>
        <v>0</v>
      </c>
    </row>
    <row r="133" spans="1:17" ht="18" customHeight="1" x14ac:dyDescent="0.25">
      <c r="A133" s="37">
        <v>132</v>
      </c>
      <c r="B133" s="25" t="s">
        <v>300</v>
      </c>
      <c r="C133" s="38" t="s">
        <v>262</v>
      </c>
      <c r="D133" s="28" t="s">
        <v>23</v>
      </c>
      <c r="E133" s="39" t="s">
        <v>301</v>
      </c>
      <c r="F133" s="45">
        <v>0</v>
      </c>
      <c r="G133" s="45">
        <v>0</v>
      </c>
      <c r="H133" s="45">
        <v>0</v>
      </c>
      <c r="I133" s="46">
        <f t="shared" si="8"/>
        <v>0</v>
      </c>
      <c r="J133" s="45">
        <v>0</v>
      </c>
      <c r="K133" s="45"/>
      <c r="L133" s="45"/>
      <c r="M133" s="46">
        <f t="shared" si="9"/>
        <v>0</v>
      </c>
      <c r="N133" s="50">
        <f t="shared" si="10"/>
        <v>0</v>
      </c>
      <c r="O133" s="45"/>
      <c r="P133" s="45"/>
      <c r="Q133" s="45">
        <f t="shared" si="11"/>
        <v>0</v>
      </c>
    </row>
    <row r="134" spans="1:17" ht="18" customHeight="1" x14ac:dyDescent="0.25">
      <c r="A134" s="37">
        <v>133</v>
      </c>
      <c r="B134" s="25" t="s">
        <v>302</v>
      </c>
      <c r="C134" s="38" t="s">
        <v>40</v>
      </c>
      <c r="D134" s="29" t="s">
        <v>19</v>
      </c>
      <c r="E134" s="39" t="s">
        <v>303</v>
      </c>
      <c r="F134" s="45">
        <v>0</v>
      </c>
      <c r="G134" s="45"/>
      <c r="H134" s="45">
        <v>0</v>
      </c>
      <c r="I134" s="46">
        <f t="shared" si="8"/>
        <v>0</v>
      </c>
      <c r="J134" s="45">
        <v>0</v>
      </c>
      <c r="K134" s="45">
        <v>0</v>
      </c>
      <c r="L134" s="45"/>
      <c r="M134" s="46">
        <f t="shared" si="9"/>
        <v>0</v>
      </c>
      <c r="N134" s="50">
        <f t="shared" si="10"/>
        <v>0</v>
      </c>
      <c r="O134" s="45"/>
      <c r="P134" s="45"/>
      <c r="Q134" s="45">
        <f t="shared" si="11"/>
        <v>0</v>
      </c>
    </row>
    <row r="135" spans="1:17" ht="18" customHeight="1" x14ac:dyDescent="0.25">
      <c r="A135" s="37">
        <v>134</v>
      </c>
      <c r="B135" s="25" t="s">
        <v>304</v>
      </c>
      <c r="C135" s="38" t="s">
        <v>262</v>
      </c>
      <c r="D135" s="29" t="s">
        <v>23</v>
      </c>
      <c r="E135" s="39" t="s">
        <v>305</v>
      </c>
      <c r="F135" s="45">
        <v>0</v>
      </c>
      <c r="G135" s="45">
        <v>0</v>
      </c>
      <c r="H135" s="45">
        <v>0</v>
      </c>
      <c r="I135" s="46">
        <f t="shared" si="8"/>
        <v>0</v>
      </c>
      <c r="J135" s="45"/>
      <c r="K135" s="45"/>
      <c r="L135" s="45">
        <v>0</v>
      </c>
      <c r="M135" s="46">
        <f t="shared" si="9"/>
        <v>0</v>
      </c>
      <c r="N135" s="50">
        <f t="shared" si="10"/>
        <v>0</v>
      </c>
      <c r="O135" s="45"/>
      <c r="P135" s="45"/>
      <c r="Q135" s="45">
        <f t="shared" si="11"/>
        <v>0</v>
      </c>
    </row>
    <row r="136" spans="1:17" ht="18" customHeight="1" x14ac:dyDescent="0.25">
      <c r="A136" s="37">
        <v>135</v>
      </c>
      <c r="B136" s="26" t="s">
        <v>306</v>
      </c>
      <c r="C136" s="42" t="s">
        <v>262</v>
      </c>
      <c r="D136" s="29" t="s">
        <v>23</v>
      </c>
      <c r="E136" s="39" t="s">
        <v>307</v>
      </c>
      <c r="F136" s="45">
        <v>0</v>
      </c>
      <c r="G136" s="45"/>
      <c r="H136" s="45"/>
      <c r="I136" s="46">
        <f t="shared" si="8"/>
        <v>0</v>
      </c>
      <c r="J136" s="45"/>
      <c r="K136" s="45">
        <v>0</v>
      </c>
      <c r="L136" s="45"/>
      <c r="M136" s="46">
        <f t="shared" si="9"/>
        <v>0</v>
      </c>
      <c r="N136" s="50">
        <f t="shared" si="10"/>
        <v>0</v>
      </c>
      <c r="O136" s="45"/>
      <c r="P136" s="45"/>
      <c r="Q136" s="45">
        <f t="shared" si="11"/>
        <v>0</v>
      </c>
    </row>
    <row r="137" spans="1:17" ht="18" customHeight="1" x14ac:dyDescent="0.25">
      <c r="A137" s="37">
        <v>136</v>
      </c>
      <c r="B137" s="25" t="s">
        <v>308</v>
      </c>
      <c r="C137" s="38" t="s">
        <v>262</v>
      </c>
      <c r="D137" s="29" t="s">
        <v>119</v>
      </c>
      <c r="E137" s="39" t="s">
        <v>309</v>
      </c>
      <c r="F137" s="45"/>
      <c r="G137" s="45">
        <v>0</v>
      </c>
      <c r="H137" s="45"/>
      <c r="I137" s="46">
        <f t="shared" si="8"/>
        <v>0</v>
      </c>
      <c r="J137" s="45"/>
      <c r="K137" s="45"/>
      <c r="L137" s="45">
        <v>0</v>
      </c>
      <c r="M137" s="46">
        <f t="shared" si="9"/>
        <v>0</v>
      </c>
      <c r="N137" s="50">
        <f t="shared" si="10"/>
        <v>0</v>
      </c>
      <c r="O137" s="45"/>
      <c r="P137" s="45"/>
      <c r="Q137" s="45">
        <f t="shared" si="11"/>
        <v>0</v>
      </c>
    </row>
    <row r="138" spans="1:17" ht="18" customHeight="1" x14ac:dyDescent="0.25">
      <c r="A138" s="37">
        <v>137</v>
      </c>
      <c r="B138" s="25" t="s">
        <v>310</v>
      </c>
      <c r="C138" s="38" t="s">
        <v>262</v>
      </c>
      <c r="D138" s="29" t="s">
        <v>23</v>
      </c>
      <c r="E138" s="39" t="s">
        <v>311</v>
      </c>
      <c r="F138" s="45">
        <v>0</v>
      </c>
      <c r="G138" s="45"/>
      <c r="H138" s="45">
        <v>0</v>
      </c>
      <c r="I138" s="46">
        <f t="shared" si="8"/>
        <v>0</v>
      </c>
      <c r="J138" s="45"/>
      <c r="K138" s="45"/>
      <c r="L138" s="45"/>
      <c r="M138" s="46">
        <f t="shared" si="9"/>
        <v>0</v>
      </c>
      <c r="N138" s="50">
        <f t="shared" si="10"/>
        <v>0</v>
      </c>
      <c r="O138" s="45"/>
      <c r="P138" s="45"/>
      <c r="Q138" s="45">
        <f t="shared" si="11"/>
        <v>0</v>
      </c>
    </row>
    <row r="139" spans="1:17" s="32" customFormat="1" ht="18" customHeight="1" x14ac:dyDescent="0.25">
      <c r="A139" s="37">
        <v>138</v>
      </c>
      <c r="B139" s="25" t="s">
        <v>312</v>
      </c>
      <c r="C139" s="38" t="s">
        <v>114</v>
      </c>
      <c r="D139" s="29" t="s">
        <v>23</v>
      </c>
      <c r="E139" s="39" t="s">
        <v>313</v>
      </c>
      <c r="F139" s="45">
        <v>0</v>
      </c>
      <c r="G139" s="45">
        <v>0</v>
      </c>
      <c r="H139" s="45">
        <v>0</v>
      </c>
      <c r="I139" s="46">
        <f t="shared" si="8"/>
        <v>0</v>
      </c>
      <c r="J139" s="45">
        <v>0</v>
      </c>
      <c r="K139" s="45"/>
      <c r="L139" s="45">
        <v>0</v>
      </c>
      <c r="M139" s="46">
        <f t="shared" si="9"/>
        <v>0</v>
      </c>
      <c r="N139" s="50">
        <f t="shared" si="10"/>
        <v>0</v>
      </c>
      <c r="O139" s="45"/>
      <c r="P139" s="45"/>
      <c r="Q139" s="45">
        <f t="shared" si="11"/>
        <v>0</v>
      </c>
    </row>
    <row r="140" spans="1:17" s="32" customFormat="1" ht="18" customHeight="1" x14ac:dyDescent="0.25">
      <c r="A140" s="37">
        <v>139</v>
      </c>
      <c r="B140" s="25" t="s">
        <v>314</v>
      </c>
      <c r="C140" s="38" t="s">
        <v>32</v>
      </c>
      <c r="D140" s="29" t="s">
        <v>119</v>
      </c>
      <c r="E140" s="39" t="s">
        <v>315</v>
      </c>
      <c r="F140" s="45">
        <v>0</v>
      </c>
      <c r="G140" s="45"/>
      <c r="H140" s="45">
        <v>0</v>
      </c>
      <c r="I140" s="46">
        <f t="shared" si="8"/>
        <v>0</v>
      </c>
      <c r="J140" s="45">
        <v>0</v>
      </c>
      <c r="K140" s="45">
        <v>0</v>
      </c>
      <c r="L140" s="45">
        <v>0</v>
      </c>
      <c r="M140" s="46">
        <f t="shared" si="9"/>
        <v>0</v>
      </c>
      <c r="N140" s="50">
        <f t="shared" si="10"/>
        <v>0</v>
      </c>
      <c r="O140" s="45"/>
      <c r="P140" s="45"/>
      <c r="Q140" s="45">
        <f t="shared" si="11"/>
        <v>0</v>
      </c>
    </row>
    <row r="141" spans="1:17" s="32" customFormat="1" ht="18" customHeight="1" x14ac:dyDescent="0.25">
      <c r="A141" s="37">
        <v>140</v>
      </c>
      <c r="B141" s="38" t="s">
        <v>316</v>
      </c>
      <c r="C141" s="38" t="s">
        <v>114</v>
      </c>
      <c r="D141" s="28" t="s">
        <v>23</v>
      </c>
      <c r="E141" s="39" t="s">
        <v>317</v>
      </c>
      <c r="F141" s="45">
        <v>0</v>
      </c>
      <c r="G141" s="45">
        <v>0</v>
      </c>
      <c r="H141" s="45">
        <v>0</v>
      </c>
      <c r="I141" s="46">
        <f t="shared" si="8"/>
        <v>0</v>
      </c>
      <c r="J141" s="45"/>
      <c r="K141" s="45"/>
      <c r="L141" s="45"/>
      <c r="M141" s="46">
        <f t="shared" si="9"/>
        <v>0</v>
      </c>
      <c r="N141" s="50">
        <f t="shared" si="10"/>
        <v>0</v>
      </c>
      <c r="O141" s="45"/>
      <c r="P141" s="45"/>
      <c r="Q141" s="45">
        <f t="shared" si="11"/>
        <v>0</v>
      </c>
    </row>
    <row r="142" spans="1:17" ht="18" customHeight="1" x14ac:dyDescent="0.25">
      <c r="A142" s="37">
        <v>141</v>
      </c>
      <c r="B142" s="38" t="s">
        <v>318</v>
      </c>
      <c r="C142" s="25" t="s">
        <v>114</v>
      </c>
      <c r="D142" s="29" t="s">
        <v>23</v>
      </c>
      <c r="E142" s="39" t="s">
        <v>319</v>
      </c>
      <c r="F142" s="47">
        <v>0</v>
      </c>
      <c r="G142" s="47">
        <v>0</v>
      </c>
      <c r="H142" s="47"/>
      <c r="I142" s="46">
        <f t="shared" si="8"/>
        <v>0</v>
      </c>
      <c r="J142" s="47">
        <v>0</v>
      </c>
      <c r="K142" s="47">
        <v>0</v>
      </c>
      <c r="L142" s="47">
        <v>0</v>
      </c>
      <c r="M142" s="46">
        <f t="shared" si="9"/>
        <v>0</v>
      </c>
      <c r="N142" s="50">
        <f t="shared" si="10"/>
        <v>0</v>
      </c>
      <c r="O142" s="47"/>
      <c r="P142" s="47"/>
      <c r="Q142" s="45">
        <f t="shared" si="11"/>
        <v>0</v>
      </c>
    </row>
    <row r="143" spans="1:17" ht="18" customHeight="1" x14ac:dyDescent="0.25">
      <c r="A143" s="37">
        <v>142</v>
      </c>
      <c r="B143" s="26" t="s">
        <v>320</v>
      </c>
      <c r="C143" s="42" t="s">
        <v>40</v>
      </c>
      <c r="D143" s="29" t="s">
        <v>119</v>
      </c>
      <c r="E143" s="39" t="s">
        <v>321</v>
      </c>
      <c r="F143" s="45">
        <v>0</v>
      </c>
      <c r="G143" s="45">
        <v>0</v>
      </c>
      <c r="H143" s="45">
        <v>0</v>
      </c>
      <c r="I143" s="46">
        <f t="shared" si="8"/>
        <v>0</v>
      </c>
      <c r="J143" s="45"/>
      <c r="K143" s="45">
        <v>0</v>
      </c>
      <c r="L143" s="45">
        <v>0</v>
      </c>
      <c r="M143" s="46">
        <f t="shared" si="9"/>
        <v>0</v>
      </c>
      <c r="N143" s="50">
        <f t="shared" si="10"/>
        <v>0</v>
      </c>
      <c r="O143" s="45"/>
      <c r="P143" s="45"/>
      <c r="Q143" s="45">
        <f t="shared" si="11"/>
        <v>0</v>
      </c>
    </row>
    <row r="144" spans="1:17" ht="18" customHeight="1" x14ac:dyDescent="0.25">
      <c r="A144" s="37">
        <v>143</v>
      </c>
      <c r="B144" s="25" t="s">
        <v>322</v>
      </c>
      <c r="C144" s="38" t="s">
        <v>54</v>
      </c>
      <c r="D144" s="29" t="s">
        <v>19</v>
      </c>
      <c r="E144" s="39" t="s">
        <v>323</v>
      </c>
      <c r="F144" s="45">
        <v>0</v>
      </c>
      <c r="G144" s="45"/>
      <c r="H144" s="45"/>
      <c r="I144" s="46">
        <f t="shared" si="8"/>
        <v>0</v>
      </c>
      <c r="J144" s="45"/>
      <c r="K144" s="45">
        <v>0</v>
      </c>
      <c r="L144" s="45">
        <v>0</v>
      </c>
      <c r="M144" s="46">
        <f t="shared" si="9"/>
        <v>0</v>
      </c>
      <c r="N144" s="50">
        <f t="shared" si="10"/>
        <v>0</v>
      </c>
      <c r="O144" s="45"/>
      <c r="P144" s="45"/>
      <c r="Q144" s="45">
        <f t="shared" si="11"/>
        <v>0</v>
      </c>
    </row>
    <row r="145" spans="1:17" ht="18" customHeight="1" x14ac:dyDescent="0.25">
      <c r="A145" s="37">
        <v>144</v>
      </c>
      <c r="B145" s="25" t="s">
        <v>324</v>
      </c>
      <c r="C145" s="42" t="s">
        <v>54</v>
      </c>
      <c r="D145" s="29" t="s">
        <v>119</v>
      </c>
      <c r="E145" s="39" t="s">
        <v>325</v>
      </c>
      <c r="F145" s="45"/>
      <c r="G145" s="45"/>
      <c r="H145" s="45"/>
      <c r="I145" s="46">
        <f t="shared" si="8"/>
        <v>0</v>
      </c>
      <c r="J145" s="45">
        <v>0</v>
      </c>
      <c r="K145" s="45"/>
      <c r="L145" s="45"/>
      <c r="M145" s="46">
        <f t="shared" si="9"/>
        <v>0</v>
      </c>
      <c r="N145" s="50">
        <f t="shared" si="10"/>
        <v>0</v>
      </c>
      <c r="O145" s="45"/>
      <c r="P145" s="45"/>
      <c r="Q145" s="45">
        <f t="shared" si="11"/>
        <v>0</v>
      </c>
    </row>
    <row r="146" spans="1:17" ht="18" customHeight="1" x14ac:dyDescent="0.25">
      <c r="A146" s="37">
        <v>145</v>
      </c>
      <c r="B146" s="54" t="s">
        <v>326</v>
      </c>
      <c r="C146" s="38" t="s">
        <v>54</v>
      </c>
      <c r="D146" s="29" t="s">
        <v>23</v>
      </c>
      <c r="E146" s="29" t="s">
        <v>327</v>
      </c>
      <c r="F146" s="45">
        <v>0</v>
      </c>
      <c r="G146" s="45"/>
      <c r="H146" s="45">
        <v>0</v>
      </c>
      <c r="I146" s="46">
        <f t="shared" si="8"/>
        <v>0</v>
      </c>
      <c r="J146" s="45">
        <v>0</v>
      </c>
      <c r="K146" s="45"/>
      <c r="L146" s="45"/>
      <c r="M146" s="46">
        <f t="shared" si="9"/>
        <v>0</v>
      </c>
      <c r="N146" s="50">
        <f t="shared" si="10"/>
        <v>0</v>
      </c>
      <c r="O146" s="45"/>
      <c r="P146" s="45"/>
      <c r="Q146" s="45">
        <f t="shared" si="11"/>
        <v>0</v>
      </c>
    </row>
    <row r="147" spans="1:17" ht="18" customHeight="1" x14ac:dyDescent="0.25">
      <c r="A147" s="37">
        <v>146</v>
      </c>
      <c r="B147" s="25" t="s">
        <v>328</v>
      </c>
      <c r="C147" s="38" t="s">
        <v>191</v>
      </c>
      <c r="D147" s="29" t="s">
        <v>23</v>
      </c>
      <c r="E147" s="39" t="s">
        <v>329</v>
      </c>
      <c r="F147" s="45"/>
      <c r="G147" s="45"/>
      <c r="H147" s="45">
        <v>0</v>
      </c>
      <c r="I147" s="46">
        <f t="shared" si="8"/>
        <v>0</v>
      </c>
      <c r="J147" s="45"/>
      <c r="K147" s="45">
        <v>0</v>
      </c>
      <c r="L147" s="45"/>
      <c r="M147" s="46">
        <f t="shared" si="9"/>
        <v>0</v>
      </c>
      <c r="N147" s="50">
        <f t="shared" si="10"/>
        <v>0</v>
      </c>
      <c r="O147" s="45"/>
      <c r="P147" s="45"/>
      <c r="Q147" s="45">
        <f t="shared" si="11"/>
        <v>0</v>
      </c>
    </row>
    <row r="148" spans="1:17" ht="18" customHeight="1" x14ac:dyDescent="0.25">
      <c r="A148" s="37">
        <v>147</v>
      </c>
      <c r="B148" s="25" t="s">
        <v>330</v>
      </c>
      <c r="C148" s="42" t="s">
        <v>191</v>
      </c>
      <c r="D148" s="29" t="s">
        <v>23</v>
      </c>
      <c r="E148" s="39" t="s">
        <v>331</v>
      </c>
      <c r="F148" s="45"/>
      <c r="G148" s="45"/>
      <c r="H148" s="45"/>
      <c r="I148" s="46">
        <f t="shared" si="8"/>
        <v>0</v>
      </c>
      <c r="J148" s="45"/>
      <c r="K148" s="45"/>
      <c r="L148" s="45"/>
      <c r="M148" s="46">
        <f t="shared" si="9"/>
        <v>0</v>
      </c>
      <c r="N148" s="50">
        <f t="shared" si="10"/>
        <v>0</v>
      </c>
      <c r="O148" s="45"/>
      <c r="P148" s="45"/>
      <c r="Q148" s="45">
        <f t="shared" si="11"/>
        <v>0</v>
      </c>
    </row>
    <row r="149" spans="1:17" ht="18" customHeight="1" x14ac:dyDescent="0.25">
      <c r="A149" s="37">
        <v>148</v>
      </c>
      <c r="B149" s="25" t="s">
        <v>332</v>
      </c>
      <c r="C149" s="38" t="s">
        <v>191</v>
      </c>
      <c r="D149" s="29" t="s">
        <v>23</v>
      </c>
      <c r="E149" s="39" t="s">
        <v>333</v>
      </c>
      <c r="F149" s="45">
        <v>0</v>
      </c>
      <c r="G149" s="45">
        <v>0</v>
      </c>
      <c r="H149" s="45">
        <v>0</v>
      </c>
      <c r="I149" s="46">
        <f t="shared" si="8"/>
        <v>0</v>
      </c>
      <c r="J149" s="45"/>
      <c r="K149" s="45">
        <v>0</v>
      </c>
      <c r="L149" s="45">
        <v>0</v>
      </c>
      <c r="M149" s="46">
        <f t="shared" si="9"/>
        <v>0</v>
      </c>
      <c r="N149" s="50">
        <f t="shared" si="10"/>
        <v>0</v>
      </c>
      <c r="O149" s="45"/>
      <c r="P149" s="45"/>
      <c r="Q149" s="45">
        <f t="shared" si="11"/>
        <v>0</v>
      </c>
    </row>
    <row r="150" spans="1:17" ht="18" customHeight="1" x14ac:dyDescent="0.25">
      <c r="A150" s="37">
        <v>149</v>
      </c>
      <c r="B150" s="38" t="s">
        <v>334</v>
      </c>
      <c r="C150" s="38" t="s">
        <v>191</v>
      </c>
      <c r="D150" s="29" t="s">
        <v>23</v>
      </c>
      <c r="E150" s="29" t="s">
        <v>335</v>
      </c>
      <c r="F150" s="45"/>
      <c r="G150" s="45"/>
      <c r="H150" s="45"/>
      <c r="I150" s="46">
        <f t="shared" si="8"/>
        <v>0</v>
      </c>
      <c r="J150" s="45"/>
      <c r="K150" s="45"/>
      <c r="L150" s="45"/>
      <c r="M150" s="46">
        <f t="shared" si="9"/>
        <v>0</v>
      </c>
      <c r="N150" s="50">
        <f t="shared" si="10"/>
        <v>0</v>
      </c>
      <c r="O150" s="45"/>
      <c r="P150" s="45"/>
      <c r="Q150" s="45">
        <f t="shared" si="11"/>
        <v>0</v>
      </c>
    </row>
    <row r="151" spans="1:17" ht="18" customHeight="1" x14ac:dyDescent="0.25">
      <c r="A151" s="37">
        <v>150</v>
      </c>
      <c r="B151" s="38" t="s">
        <v>336</v>
      </c>
      <c r="C151" s="38" t="s">
        <v>191</v>
      </c>
      <c r="D151" s="29" t="s">
        <v>23</v>
      </c>
      <c r="E151" s="29" t="s">
        <v>337</v>
      </c>
      <c r="F151" s="45"/>
      <c r="G151" s="45"/>
      <c r="H151" s="45"/>
      <c r="I151" s="46">
        <f t="shared" si="8"/>
        <v>0</v>
      </c>
      <c r="J151" s="45"/>
      <c r="K151" s="45"/>
      <c r="L151" s="45"/>
      <c r="M151" s="46">
        <f t="shared" si="9"/>
        <v>0</v>
      </c>
      <c r="N151" s="50">
        <f t="shared" si="10"/>
        <v>0</v>
      </c>
      <c r="O151" s="45"/>
      <c r="P151" s="45"/>
      <c r="Q151" s="45">
        <f t="shared" si="11"/>
        <v>0</v>
      </c>
    </row>
    <row r="152" spans="1:17" ht="18" customHeight="1" x14ac:dyDescent="0.25">
      <c r="A152" s="37">
        <v>151</v>
      </c>
      <c r="B152" s="38" t="s">
        <v>338</v>
      </c>
      <c r="C152" s="38" t="s">
        <v>191</v>
      </c>
      <c r="D152" s="29" t="s">
        <v>23</v>
      </c>
      <c r="E152" s="39" t="s">
        <v>339</v>
      </c>
      <c r="F152" s="45">
        <v>0</v>
      </c>
      <c r="G152" s="45">
        <v>0</v>
      </c>
      <c r="H152" s="45">
        <v>0</v>
      </c>
      <c r="I152" s="46">
        <f t="shared" si="8"/>
        <v>0</v>
      </c>
      <c r="J152" s="45"/>
      <c r="K152" s="45">
        <v>0</v>
      </c>
      <c r="L152" s="45">
        <v>0</v>
      </c>
      <c r="M152" s="46">
        <f t="shared" si="9"/>
        <v>0</v>
      </c>
      <c r="N152" s="50">
        <f t="shared" si="10"/>
        <v>0</v>
      </c>
      <c r="O152" s="45"/>
      <c r="P152" s="45"/>
      <c r="Q152" s="45">
        <f t="shared" si="11"/>
        <v>0</v>
      </c>
    </row>
    <row r="154" spans="1:17" x14ac:dyDescent="0.25">
      <c r="B154" s="55">
        <f>A$152-COUNTBLANK(B2:B152)-2</f>
        <v>149</v>
      </c>
    </row>
    <row r="155" spans="1:17" x14ac:dyDescent="0.25">
      <c r="B155" s="56">
        <f>B154/12</f>
        <v>12.416666666666666</v>
      </c>
    </row>
    <row r="156" spans="1:17" x14ac:dyDescent="0.25">
      <c r="B156" s="56">
        <f>B154/6</f>
        <v>24.833333333333332</v>
      </c>
    </row>
    <row r="157" spans="1:17" x14ac:dyDescent="0.25">
      <c r="B157" s="56">
        <f>B154/4</f>
        <v>37.25</v>
      </c>
    </row>
    <row r="158" spans="1:17" x14ac:dyDescent="0.25">
      <c r="B158" s="56">
        <f>SUM(B155:B157)</f>
        <v>74.5</v>
      </c>
    </row>
    <row r="159" spans="1:17" x14ac:dyDescent="0.25">
      <c r="B159" s="31" t="s">
        <v>343</v>
      </c>
    </row>
    <row r="160" spans="1:17" x14ac:dyDescent="0.25">
      <c r="B160" s="31" t="s">
        <v>344</v>
      </c>
    </row>
    <row r="161" spans="2:2" x14ac:dyDescent="0.25">
      <c r="B161" s="31" t="s">
        <v>345</v>
      </c>
    </row>
  </sheetData>
  <autoFilter ref="A1:Q152">
    <sortState ref="A3:U153">
      <sortCondition descending="1" ref="N2"/>
    </sortState>
  </autoFilter>
  <conditionalFormatting sqref="O53">
    <cfRule type="cellIs" dxfId="20" priority="4" stopIfTrue="1" operator="equal">
      <formula>1</formula>
    </cfRule>
    <cfRule type="cellIs" dxfId="19" priority="5" stopIfTrue="1" operator="equal">
      <formula>3</formula>
    </cfRule>
    <cfRule type="cellIs" dxfId="18" priority="6" stopIfTrue="1" operator="equal">
      <formula>5</formula>
    </cfRule>
  </conditionalFormatting>
  <conditionalFormatting sqref="O54">
    <cfRule type="cellIs" dxfId="17" priority="1" stopIfTrue="1" operator="equal">
      <formula>1</formula>
    </cfRule>
    <cfRule type="cellIs" dxfId="16" priority="2" stopIfTrue="1" operator="equal">
      <formula>3</formula>
    </cfRule>
    <cfRule type="cellIs" dxfId="15" priority="3" stopIfTrue="1" operator="equal">
      <formula>5</formula>
    </cfRule>
  </conditionalFormatting>
  <conditionalFormatting sqref="P2:P152">
    <cfRule type="cellIs" dxfId="14" priority="10" stopIfTrue="1" operator="equal">
      <formula>2</formula>
    </cfRule>
  </conditionalFormatting>
  <conditionalFormatting sqref="F2:N152">
    <cfRule type="cellIs" dxfId="13" priority="131" stopIfTrue="1" operator="notEqual">
      <formula>0</formula>
    </cfRule>
    <cfRule type="cellIs" dxfId="12" priority="132" stopIfTrue="1" operator="equal">
      <formula>0</formula>
    </cfRule>
    <cfRule type="cellIs" dxfId="11" priority="133" stopIfTrue="1" operator="equal">
      <formula>0</formula>
    </cfRule>
  </conditionalFormatting>
  <conditionalFormatting sqref="O2:O52 O55:O152">
    <cfRule type="cellIs" dxfId="10" priority="11" stopIfTrue="1" operator="equal">
      <formula>1</formula>
    </cfRule>
    <cfRule type="cellIs" dxfId="9" priority="12" stopIfTrue="1" operator="equal">
      <formula>3</formula>
    </cfRule>
    <cfRule type="cellIs" dxfId="8" priority="13" stopIfTrue="1" operator="equal">
      <formula>5</formula>
    </cfRule>
  </conditionalFormatting>
  <pageMargins left="0.79" right="0.79" top="0.2" bottom="0.2" header="0" footer="0"/>
  <pageSetup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showGridLines="0" zoomScale="130" workbookViewId="0">
      <selection activeCell="G7" sqref="G7"/>
    </sheetView>
  </sheetViews>
  <sheetFormatPr baseColWidth="10" defaultColWidth="11.42578125" defaultRowHeight="12.75" x14ac:dyDescent="0.2"/>
  <cols>
    <col min="1" max="1" width="5.28515625" customWidth="1"/>
    <col min="2" max="2" width="7.5703125" style="1" customWidth="1"/>
    <col min="3" max="3" width="10.7109375" bestFit="1" customWidth="1"/>
    <col min="4" max="6" width="10.7109375" customWidth="1"/>
    <col min="7" max="7" width="16" customWidth="1"/>
    <col min="8" max="8" width="13.28515625" customWidth="1"/>
  </cols>
  <sheetData>
    <row r="4" spans="2:8" ht="15.75" x14ac:dyDescent="0.25">
      <c r="C4" s="1"/>
      <c r="D4" s="2" t="s">
        <v>347</v>
      </c>
      <c r="E4" s="2"/>
    </row>
    <row r="5" spans="2:8" x14ac:dyDescent="0.2">
      <c r="C5" s="1"/>
    </row>
    <row r="6" spans="2:8" ht="15" x14ac:dyDescent="0.25">
      <c r="B6" s="3" t="s">
        <v>348</v>
      </c>
      <c r="C6" s="4" t="s">
        <v>346</v>
      </c>
      <c r="D6" s="5" t="s">
        <v>340</v>
      </c>
      <c r="E6" s="6" t="s">
        <v>341</v>
      </c>
      <c r="F6" s="7" t="s">
        <v>342</v>
      </c>
      <c r="G6" s="8" t="s">
        <v>349</v>
      </c>
      <c r="H6" s="9" t="s">
        <v>350</v>
      </c>
    </row>
    <row r="7" spans="2:8" ht="14.25" x14ac:dyDescent="0.2">
      <c r="B7" s="10">
        <v>1</v>
      </c>
      <c r="C7" s="11" t="s">
        <v>18</v>
      </c>
      <c r="D7" s="12">
        <f>COUNTIFS(Individual!$O$2:$O$152,5,Individual!$C$2:$C$152,C7)</f>
        <v>3</v>
      </c>
      <c r="E7" s="12">
        <f>COUNTIFS(Individual!$O$2:$O$152,3,Individual!$C$2:$C$152,C7)</f>
        <v>4</v>
      </c>
      <c r="F7" s="12">
        <f>COUNTIFS(Individual!$O$2:$O$152,1,Individual!$C$2:$C$152,C7)</f>
        <v>3</v>
      </c>
      <c r="G7" s="12">
        <f>COUNTIFS(Individual!$P$2:$P$152,2,Individual!$C$2:$C$152,C7)</f>
        <v>8</v>
      </c>
      <c r="H7" s="13">
        <f t="shared" ref="H7:H22" si="0">SUM(D7*5,E7*3,F7,G7*2)</f>
        <v>46</v>
      </c>
    </row>
    <row r="8" spans="2:8" ht="14.25" x14ac:dyDescent="0.2">
      <c r="B8" s="14">
        <v>2</v>
      </c>
      <c r="C8" s="15" t="s">
        <v>32</v>
      </c>
      <c r="D8" s="16">
        <f>COUNTIFS(Individual!$O$2:$O$152,5,Individual!$C$2:$C$152,C8)</f>
        <v>2</v>
      </c>
      <c r="E8" s="16">
        <f>COUNTIFS(Individual!$O$2:$O$152,3,Individual!$C$2:$C$152,C8)</f>
        <v>5</v>
      </c>
      <c r="F8" s="16">
        <f>COUNTIFS(Individual!$O$2:$O$152,1,Individual!$C$2:$C$152,C8)</f>
        <v>2</v>
      </c>
      <c r="G8" s="16">
        <f>COUNTIFS(Individual!$P$2:$P$152,2,Individual!$C$2:$C$152,C8)</f>
        <v>3</v>
      </c>
      <c r="H8" s="17">
        <f t="shared" si="0"/>
        <v>33</v>
      </c>
    </row>
    <row r="9" spans="2:8" ht="14.25" x14ac:dyDescent="0.2">
      <c r="B9" s="14">
        <v>2</v>
      </c>
      <c r="C9" s="15" t="s">
        <v>29</v>
      </c>
      <c r="D9" s="16">
        <f>COUNTIFS(Individual!$O$2:$O$152,5,Individual!$C$2:$C$152,C9)</f>
        <v>2</v>
      </c>
      <c r="E9" s="16">
        <f>COUNTIFS(Individual!$O$2:$O$152,3,Individual!$C$2:$C$152,C9)</f>
        <v>2</v>
      </c>
      <c r="F9" s="16">
        <f>COUNTIFS(Individual!$O$2:$O$152,1,Individual!$C$2:$C$152,C9)</f>
        <v>5</v>
      </c>
      <c r="G9" s="16">
        <f>COUNTIFS(Individual!$P$2:$P$152,2,Individual!$C$2:$C$152,C9)</f>
        <v>6</v>
      </c>
      <c r="H9" s="17">
        <f t="shared" si="0"/>
        <v>33</v>
      </c>
    </row>
    <row r="10" spans="2:8" ht="14.25" x14ac:dyDescent="0.2">
      <c r="B10" s="14">
        <v>4</v>
      </c>
      <c r="C10" s="15" t="s">
        <v>40</v>
      </c>
      <c r="D10" s="16">
        <f>COUNTIFS(Individual!$O$2:$O$152,5,Individual!$C$2:$C$152,C10)</f>
        <v>2</v>
      </c>
      <c r="E10" s="16">
        <f>COUNTIFS(Individual!$O$2:$O$152,3,Individual!$C$2:$C$152,C10)</f>
        <v>3</v>
      </c>
      <c r="F10" s="16">
        <f>COUNTIFS(Individual!$O$2:$O$152,1,Individual!$C$2:$C$152,C10)</f>
        <v>1</v>
      </c>
      <c r="G10" s="16">
        <f>COUNTIFS(Individual!$P$2:$P$152,2,Individual!$C$2:$C$152,C10)</f>
        <v>3</v>
      </c>
      <c r="H10" s="17">
        <f t="shared" si="0"/>
        <v>26</v>
      </c>
    </row>
    <row r="11" spans="2:8" ht="14.25" x14ac:dyDescent="0.2">
      <c r="B11" s="14">
        <v>5</v>
      </c>
      <c r="C11" s="15" t="s">
        <v>22</v>
      </c>
      <c r="D11" s="16">
        <f>COUNTIFS(Individual!$O$2:$O$152,5,Individual!$C$2:$C$152,C11)</f>
        <v>1</v>
      </c>
      <c r="E11" s="16">
        <f>COUNTIFS(Individual!$O$2:$O$152,3,Individual!$C$2:$C$152,C11)</f>
        <v>1</v>
      </c>
      <c r="F11" s="16">
        <f>COUNTIFS(Individual!$O$2:$O$152,1,Individual!$C$2:$C$152,C11)</f>
        <v>6</v>
      </c>
      <c r="G11" s="16">
        <f>COUNTIFS(Individual!$P$2:$P$152,2,Individual!$C$2:$C$152,C11)</f>
        <v>4</v>
      </c>
      <c r="H11" s="17">
        <f t="shared" si="0"/>
        <v>22</v>
      </c>
    </row>
    <row r="12" spans="2:8" ht="14.25" x14ac:dyDescent="0.2">
      <c r="B12" s="14">
        <v>6</v>
      </c>
      <c r="C12" s="15" t="s">
        <v>84</v>
      </c>
      <c r="D12" s="16">
        <f>COUNTIFS(Individual!$O$2:$O$152,5,Individual!$C$2:$C$152,C12)</f>
        <v>0</v>
      </c>
      <c r="E12" s="16">
        <f>COUNTIFS(Individual!$O$2:$O$152,3,Individual!$C$2:$C$152,C12)</f>
        <v>4</v>
      </c>
      <c r="F12" s="16">
        <f>COUNTIFS(Individual!$O$2:$O$152,1,Individual!$C$2:$C$152,C12)</f>
        <v>4</v>
      </c>
      <c r="G12" s="16">
        <f>COUNTIFS(Individual!$P$2:$P$152,2,Individual!$C$2:$C$152,C12)</f>
        <v>1</v>
      </c>
      <c r="H12" s="17">
        <f t="shared" si="0"/>
        <v>18</v>
      </c>
    </row>
    <row r="13" spans="2:8" ht="14.25" x14ac:dyDescent="0.2">
      <c r="B13" s="14">
        <v>7</v>
      </c>
      <c r="C13" s="15" t="s">
        <v>26</v>
      </c>
      <c r="D13" s="16">
        <f>COUNTIFS(Individual!$O$2:$O$152,5,Individual!$C$2:$C$152,C13)</f>
        <v>1</v>
      </c>
      <c r="E13" s="16">
        <f>COUNTIFS(Individual!$O$2:$O$152,3,Individual!$C$2:$C$152,C13)</f>
        <v>2</v>
      </c>
      <c r="F13" s="16">
        <f>COUNTIFS(Individual!$O$2:$O$152,1,Individual!$C$2:$C$152,C13)</f>
        <v>4</v>
      </c>
      <c r="G13" s="16">
        <f>COUNTIFS(Individual!$P$2:$P$152,2,Individual!$C$2:$C$152,C13)</f>
        <v>1</v>
      </c>
      <c r="H13" s="17">
        <f t="shared" si="0"/>
        <v>17</v>
      </c>
    </row>
    <row r="14" spans="2:8" ht="14.25" x14ac:dyDescent="0.2">
      <c r="B14" s="14">
        <v>8</v>
      </c>
      <c r="C14" s="15" t="s">
        <v>35</v>
      </c>
      <c r="D14" s="16">
        <f>COUNTIFS(Individual!$O$2:$O$152,5,Individual!$C$2:$C$152,C14)</f>
        <v>1</v>
      </c>
      <c r="E14" s="16">
        <f>COUNTIFS(Individual!$O$2:$O$152,3,Individual!$C$2:$C$152,C14)</f>
        <v>1</v>
      </c>
      <c r="F14" s="16">
        <f>COUNTIFS(Individual!$O$2:$O$152,1,Individual!$C$2:$C$152,C14)</f>
        <v>3</v>
      </c>
      <c r="G14" s="16">
        <f>COUNTIFS(Individual!$P$2:$P$152,2,Individual!$C$2:$C$152,C14)</f>
        <v>1</v>
      </c>
      <c r="H14" s="17">
        <f t="shared" si="0"/>
        <v>13</v>
      </c>
    </row>
    <row r="15" spans="2:8" ht="15" x14ac:dyDescent="0.25">
      <c r="B15" s="14">
        <v>9</v>
      </c>
      <c r="C15" s="15" t="s">
        <v>54</v>
      </c>
      <c r="D15" s="18">
        <f>COUNTIFS(Individual!$O$2:$O$152,5,Individual!$C$2:$C$152,C15)</f>
        <v>0</v>
      </c>
      <c r="E15" s="18">
        <f>COUNTIFS(Individual!$O$2:$O$152,3,Individual!$C$2:$C$152,C15)</f>
        <v>1</v>
      </c>
      <c r="F15" s="18">
        <f>COUNTIFS(Individual!$O$2:$O$152,1,Individual!$C$2:$C$152,C15)</f>
        <v>5</v>
      </c>
      <c r="G15" s="18">
        <f>COUNTIFS(Individual!$P$2:$P$152,2,Individual!$C$2:$C$152,C15)</f>
        <v>1</v>
      </c>
      <c r="H15" s="17">
        <f t="shared" si="0"/>
        <v>10</v>
      </c>
    </row>
    <row r="16" spans="2:8" ht="14.25" x14ac:dyDescent="0.2">
      <c r="B16" s="19">
        <v>10</v>
      </c>
      <c r="C16" s="15" t="s">
        <v>87</v>
      </c>
      <c r="D16" s="16">
        <f>COUNTIFS(Individual!$O$2:$O$152,5,Individual!$C$2:$C$152,C16)</f>
        <v>0</v>
      </c>
      <c r="E16" s="16">
        <f>COUNTIFS(Individual!$O$2:$O$152,3,Individual!$C$2:$C$152,C16)</f>
        <v>1</v>
      </c>
      <c r="F16" s="16">
        <f>COUNTIFS(Individual!$O$2:$O$152,1,Individual!$C$2:$C$152,C16)</f>
        <v>2</v>
      </c>
      <c r="G16" s="16">
        <f>COUNTIFS(Individual!$P$2:$P$152,2,Individual!$C$2:$C$152,C16)</f>
        <v>0</v>
      </c>
      <c r="H16" s="17">
        <f t="shared" si="0"/>
        <v>5</v>
      </c>
    </row>
    <row r="17" spans="2:8" ht="14.25" x14ac:dyDescent="0.2">
      <c r="B17" s="14">
        <v>11</v>
      </c>
      <c r="C17" s="15" t="s">
        <v>152</v>
      </c>
      <c r="D17" s="16">
        <f>COUNTIFS(Individual!$O$2:$O$152,5,Individual!$C$2:$C$152,C17)</f>
        <v>0</v>
      </c>
      <c r="E17" s="16">
        <f>COUNTIFS(Individual!$O$2:$O$152,3,Individual!$C$2:$C$152,C17)</f>
        <v>0</v>
      </c>
      <c r="F17" s="16">
        <f>COUNTIFS(Individual!$O$2:$O$152,1,Individual!$C$2:$C$152,C17)</f>
        <v>4</v>
      </c>
      <c r="G17" s="16">
        <f>COUNTIFS(Individual!$P$2:$P$152,2,Individual!$C$2:$C$152,C17)</f>
        <v>0</v>
      </c>
      <c r="H17" s="17">
        <f t="shared" si="0"/>
        <v>4</v>
      </c>
    </row>
    <row r="18" spans="2:8" ht="14.25" x14ac:dyDescent="0.2">
      <c r="B18" s="14">
        <v>12</v>
      </c>
      <c r="C18" s="15" t="s">
        <v>114</v>
      </c>
      <c r="D18" s="16">
        <f>COUNTIFS(Individual!$O$2:$O$152,5,Individual!$C$2:$C$152,C18)</f>
        <v>0</v>
      </c>
      <c r="E18" s="16">
        <f>COUNTIFS(Individual!$O$2:$O$152,3,Individual!$C$2:$C$152,C18)</f>
        <v>0</v>
      </c>
      <c r="F18" s="16">
        <f>COUNTIFS(Individual!$O$2:$O$152,1,Individual!$C$2:$C$152,C18)</f>
        <v>1</v>
      </c>
      <c r="G18" s="16">
        <f>COUNTIFS(Individual!$P$2:$P$152,2,Individual!$C$2:$C$152,C18)</f>
        <v>0</v>
      </c>
      <c r="H18" s="17">
        <f t="shared" si="0"/>
        <v>1</v>
      </c>
    </row>
    <row r="19" spans="2:8" ht="14.25" x14ac:dyDescent="0.2">
      <c r="B19" s="14">
        <v>12</v>
      </c>
      <c r="C19" s="15" t="s">
        <v>191</v>
      </c>
      <c r="D19" s="16">
        <f>COUNTIFS(Individual!$O$2:$O$152,5,Individual!$C$2:$C$152,C19)</f>
        <v>0</v>
      </c>
      <c r="E19" s="16">
        <f>COUNTIFS(Individual!$O$2:$O$152,3,Individual!$C$2:$C$152,C19)</f>
        <v>0</v>
      </c>
      <c r="F19" s="16">
        <f>COUNTIFS(Individual!$O$2:$O$152,1,Individual!$C$2:$C$152,C19)</f>
        <v>1</v>
      </c>
      <c r="G19" s="16">
        <f>COUNTIFS(Individual!$P$2:$P$152,2,Individual!$C$2:$C$152,C19)</f>
        <v>0</v>
      </c>
      <c r="H19" s="17">
        <f t="shared" si="0"/>
        <v>1</v>
      </c>
    </row>
    <row r="20" spans="2:8" ht="14.25" x14ac:dyDescent="0.2">
      <c r="B20" s="14">
        <v>14</v>
      </c>
      <c r="C20" s="15" t="s">
        <v>262</v>
      </c>
      <c r="D20" s="16">
        <f>COUNTIFS(Individual!$O$2:$O$152,5,Individual!$C$2:$C$152,C20)</f>
        <v>0</v>
      </c>
      <c r="E20" s="16">
        <f>COUNTIFS(Individual!$O$2:$O$152,3,Individual!$C$2:$C$152,C20)</f>
        <v>0</v>
      </c>
      <c r="F20" s="16">
        <f>COUNTIFS(Individual!$O$2:$O$152,1,Individual!$C$2:$C$152,C20)</f>
        <v>0</v>
      </c>
      <c r="G20" s="16">
        <f>COUNTIFS(Individual!$P$2:$P$152,2,Individual!$C$2:$C$152,C20)</f>
        <v>0</v>
      </c>
      <c r="H20" s="17">
        <f t="shared" si="0"/>
        <v>0</v>
      </c>
    </row>
    <row r="21" spans="2:8" ht="14.25" x14ac:dyDescent="0.2">
      <c r="B21" s="14">
        <v>14</v>
      </c>
      <c r="C21" s="15" t="s">
        <v>196</v>
      </c>
      <c r="D21" s="16">
        <f>COUNTIFS(Individual!$O$2:$O$152,5,Individual!$C$2:$C$152,C21)</f>
        <v>0</v>
      </c>
      <c r="E21" s="16">
        <f>COUNTIFS(Individual!$O$2:$O$152,3,Individual!$C$2:$C$152,C21)</f>
        <v>0</v>
      </c>
      <c r="F21" s="16">
        <f>COUNTIFS(Individual!$O$2:$O$152,1,Individual!$C$2:$C$152,C21)</f>
        <v>0</v>
      </c>
      <c r="G21" s="16">
        <f>COUNTIFS(Individual!$P$2:$P$152,2,Individual!$C$2:$C$152,C21)</f>
        <v>0</v>
      </c>
      <c r="H21" s="17">
        <f t="shared" si="0"/>
        <v>0</v>
      </c>
    </row>
    <row r="22" spans="2:8" ht="14.25" x14ac:dyDescent="0.2">
      <c r="B22" s="14">
        <v>14</v>
      </c>
      <c r="C22" s="15" t="s">
        <v>205</v>
      </c>
      <c r="D22" s="16">
        <f>COUNTIFS(Individual!$O$2:$O$152,5,Individual!$C$2:$C$152,C22)</f>
        <v>0</v>
      </c>
      <c r="E22" s="16">
        <f>COUNTIFS(Individual!$O$2:$O$152,3,Individual!$C$2:$C$152,C22)</f>
        <v>0</v>
      </c>
      <c r="F22" s="16">
        <f>COUNTIFS(Individual!$O$2:$O$152,1,Individual!$C$2:$C$152,C22)</f>
        <v>0</v>
      </c>
      <c r="G22" s="16">
        <f>COUNTIFS(Individual!$P$2:$P$152,2,Individual!$C$2:$C$152,C22)</f>
        <v>0</v>
      </c>
      <c r="H22" s="17">
        <f t="shared" si="0"/>
        <v>0</v>
      </c>
    </row>
    <row r="23" spans="2:8" ht="23.25" customHeight="1" x14ac:dyDescent="0.2">
      <c r="B23" s="57" t="s">
        <v>351</v>
      </c>
      <c r="C23" s="58"/>
      <c r="D23" s="20">
        <f>SUM(D7:D22)</f>
        <v>12</v>
      </c>
      <c r="E23" s="21">
        <f>SUM(E7:E22)</f>
        <v>24</v>
      </c>
      <c r="F23" s="22">
        <f>SUM(F7:F22)</f>
        <v>41</v>
      </c>
      <c r="G23" s="23">
        <f>SUM(G7:G22)</f>
        <v>28</v>
      </c>
      <c r="H23" s="24"/>
    </row>
  </sheetData>
  <mergeCells count="1">
    <mergeCell ref="B23:C23"/>
  </mergeCells>
  <conditionalFormatting sqref="D7:D22">
    <cfRule type="cellIs" dxfId="7" priority="7" stopIfTrue="1" operator="notEqual">
      <formula>0</formula>
    </cfRule>
    <cfRule type="cellIs" dxfId="6" priority="8" stopIfTrue="1" operator="equal">
      <formula>0</formula>
    </cfRule>
  </conditionalFormatting>
  <conditionalFormatting sqref="E7:E22">
    <cfRule type="cellIs" dxfId="5" priority="5" stopIfTrue="1" operator="notEqual">
      <formula>0</formula>
    </cfRule>
    <cfRule type="cellIs" dxfId="4" priority="6" stopIfTrue="1" operator="equal">
      <formula>0</formula>
    </cfRule>
  </conditionalFormatting>
  <conditionalFormatting sqref="F7:F22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G7:G22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5" right="0.75" top="1" bottom="1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Individual</vt:lpstr>
      <vt:lpstr>EMULACION FINAL</vt:lpstr>
    </vt:vector>
  </TitlesOfParts>
  <Manager/>
  <Company>ISPRMV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</dc:creator>
  <cp:keywords/>
  <dc:description/>
  <cp:lastModifiedBy>josed</cp:lastModifiedBy>
  <cp:revision>1</cp:revision>
  <cp:lastPrinted>2004-02-16T22:47:35Z</cp:lastPrinted>
  <dcterms:created xsi:type="dcterms:W3CDTF">2004-02-16T21:49:06Z</dcterms:created>
  <dcterms:modified xsi:type="dcterms:W3CDTF">2019-03-07T16:28:39Z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3082-10.1.0.5795</vt:lpwstr>
  </property>
</Properties>
</file>