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rdona\Downloads\"/>
    </mc:Choice>
  </mc:AlternateContent>
  <bookViews>
    <workbookView xWindow="0" yWindow="0" windowWidth="20490" windowHeight="7650" activeTab="1"/>
  </bookViews>
  <sheets>
    <sheet name="Listado_G" sheetId="2" r:id="rId1"/>
    <sheet name="15 Clasificados a la CIIC_2021" sheetId="10" r:id="rId2"/>
    <sheet name="Practica" sheetId="5" r:id="rId3"/>
    <sheet name="Ranking" sheetId="4" r:id="rId4"/>
  </sheets>
  <definedNames>
    <definedName name="_xlnm._FilterDatabase" localSheetId="0" hidden="1">Listado_G!$B$6:$I$107</definedName>
    <definedName name="_xlnm._FilterDatabase" localSheetId="3" hidden="1">Ranking!$B$15:$U$102</definedName>
  </definedNames>
  <calcPr calcId="162913"/>
  <fileRecoveryPr repairLoad="1"/>
</workbook>
</file>

<file path=xl/calcChain.xml><?xml version="1.0" encoding="utf-8"?>
<calcChain xmlns="http://schemas.openxmlformats.org/spreadsheetml/2006/main">
  <c r="J130" i="4" l="1"/>
  <c r="H130" i="4"/>
  <c r="J129" i="4"/>
  <c r="H129" i="4"/>
  <c r="J128" i="4"/>
  <c r="H128" i="4"/>
  <c r="J127" i="4"/>
  <c r="H127" i="4"/>
  <c r="J126" i="4"/>
  <c r="H126" i="4"/>
  <c r="J125" i="4"/>
  <c r="H125" i="4"/>
  <c r="J124" i="4"/>
  <c r="H124" i="4"/>
  <c r="J123" i="4"/>
  <c r="H123" i="4"/>
  <c r="J122" i="4"/>
  <c r="H122" i="4"/>
  <c r="J121" i="4"/>
  <c r="H121" i="4"/>
  <c r="J120" i="4"/>
  <c r="H120" i="4"/>
  <c r="J119" i="4"/>
  <c r="H119" i="4"/>
  <c r="J118" i="4"/>
  <c r="H118" i="4"/>
  <c r="J117" i="4"/>
  <c r="H117" i="4"/>
  <c r="J116" i="4"/>
  <c r="H116" i="4"/>
  <c r="J115" i="4"/>
  <c r="H115" i="4"/>
  <c r="J114" i="4"/>
  <c r="H114" i="4"/>
  <c r="P112" i="4"/>
  <c r="P111" i="4"/>
  <c r="M108" i="4"/>
  <c r="M107" i="4"/>
  <c r="M106" i="4"/>
  <c r="M105" i="4"/>
  <c r="M104" i="4"/>
  <c r="T102" i="4"/>
  <c r="S102" i="4"/>
  <c r="R102" i="4"/>
  <c r="Q102" i="4"/>
  <c r="L102" i="4"/>
  <c r="K102" i="4"/>
  <c r="T101" i="4"/>
  <c r="S101" i="4"/>
  <c r="R101" i="4"/>
  <c r="Q101" i="4"/>
  <c r="L101" i="4"/>
  <c r="K101" i="4"/>
  <c r="T100" i="4"/>
  <c r="S100" i="4"/>
  <c r="R100" i="4"/>
  <c r="Q100" i="4"/>
  <c r="L100" i="4"/>
  <c r="K100" i="4"/>
  <c r="T99" i="4"/>
  <c r="S99" i="4"/>
  <c r="R99" i="4"/>
  <c r="Q99" i="4"/>
  <c r="L99" i="4"/>
  <c r="K99" i="4"/>
  <c r="T98" i="4"/>
  <c r="S98" i="4"/>
  <c r="R98" i="4"/>
  <c r="Q98" i="4"/>
  <c r="L98" i="4"/>
  <c r="K98" i="4"/>
  <c r="T97" i="4"/>
  <c r="S97" i="4"/>
  <c r="R97" i="4"/>
  <c r="Q97" i="4"/>
  <c r="L97" i="4"/>
  <c r="K97" i="4"/>
  <c r="T96" i="4"/>
  <c r="S96" i="4"/>
  <c r="R96" i="4"/>
  <c r="Q96" i="4"/>
  <c r="L96" i="4"/>
  <c r="K96" i="4"/>
  <c r="T95" i="4"/>
  <c r="S95" i="4"/>
  <c r="R95" i="4"/>
  <c r="Q95" i="4"/>
  <c r="L95" i="4"/>
  <c r="K95" i="4"/>
  <c r="T94" i="4"/>
  <c r="S94" i="4"/>
  <c r="R94" i="4"/>
  <c r="Q94" i="4"/>
  <c r="L94" i="4"/>
  <c r="K94" i="4"/>
  <c r="T93" i="4"/>
  <c r="S93" i="4"/>
  <c r="R93" i="4"/>
  <c r="Q93" i="4"/>
  <c r="L93" i="4"/>
  <c r="K93" i="4"/>
  <c r="T92" i="4"/>
  <c r="S92" i="4"/>
  <c r="R92" i="4"/>
  <c r="Q92" i="4"/>
  <c r="L92" i="4"/>
  <c r="K92" i="4"/>
  <c r="T91" i="4"/>
  <c r="S91" i="4"/>
  <c r="R91" i="4"/>
  <c r="Q91" i="4"/>
  <c r="L91" i="4"/>
  <c r="K91" i="4"/>
  <c r="T90" i="4"/>
  <c r="S90" i="4"/>
  <c r="R90" i="4"/>
  <c r="Q90" i="4"/>
  <c r="L90" i="4"/>
  <c r="K90" i="4"/>
  <c r="T89" i="4"/>
  <c r="S89" i="4"/>
  <c r="R89" i="4"/>
  <c r="Q89" i="4"/>
  <c r="L89" i="4"/>
  <c r="K89" i="4"/>
  <c r="T88" i="4"/>
  <c r="S88" i="4"/>
  <c r="R88" i="4"/>
  <c r="Q88" i="4"/>
  <c r="L88" i="4"/>
  <c r="K88" i="4"/>
  <c r="T87" i="4"/>
  <c r="S87" i="4"/>
  <c r="R87" i="4"/>
  <c r="Q87" i="4"/>
  <c r="L87" i="4"/>
  <c r="K87" i="4"/>
  <c r="T86" i="4"/>
  <c r="S86" i="4"/>
  <c r="R86" i="4"/>
  <c r="Q86" i="4"/>
  <c r="L86" i="4"/>
  <c r="K86" i="4"/>
  <c r="T85" i="4"/>
  <c r="S85" i="4"/>
  <c r="R85" i="4"/>
  <c r="Q85" i="4"/>
  <c r="L85" i="4"/>
  <c r="K85" i="4"/>
  <c r="T84" i="4"/>
  <c r="S84" i="4"/>
  <c r="R84" i="4"/>
  <c r="Q84" i="4"/>
  <c r="L84" i="4"/>
  <c r="K84" i="4"/>
  <c r="T83" i="4"/>
  <c r="S83" i="4"/>
  <c r="R83" i="4"/>
  <c r="Q83" i="4"/>
  <c r="L83" i="4"/>
  <c r="K83" i="4"/>
  <c r="T82" i="4"/>
  <c r="S82" i="4"/>
  <c r="R82" i="4"/>
  <c r="Q82" i="4"/>
  <c r="L82" i="4"/>
  <c r="K82" i="4"/>
  <c r="T81" i="4"/>
  <c r="S81" i="4"/>
  <c r="R81" i="4"/>
  <c r="Q81" i="4"/>
  <c r="L81" i="4"/>
  <c r="K81" i="4"/>
  <c r="T80" i="4"/>
  <c r="S80" i="4"/>
  <c r="R80" i="4"/>
  <c r="Q80" i="4"/>
  <c r="L80" i="4"/>
  <c r="K80" i="4"/>
  <c r="T79" i="4"/>
  <c r="S79" i="4"/>
  <c r="R79" i="4"/>
  <c r="Q79" i="4"/>
  <c r="L79" i="4"/>
  <c r="K79" i="4"/>
  <c r="T78" i="4"/>
  <c r="S78" i="4"/>
  <c r="R78" i="4"/>
  <c r="Q78" i="4"/>
  <c r="L78" i="4"/>
  <c r="K78" i="4"/>
  <c r="T77" i="4"/>
  <c r="S77" i="4"/>
  <c r="R77" i="4"/>
  <c r="Q77" i="4"/>
  <c r="L77" i="4"/>
  <c r="K77" i="4"/>
  <c r="T76" i="4"/>
  <c r="S76" i="4"/>
  <c r="R76" i="4"/>
  <c r="Q76" i="4"/>
  <c r="L76" i="4"/>
  <c r="K76" i="4"/>
  <c r="T75" i="4"/>
  <c r="S75" i="4"/>
  <c r="R75" i="4"/>
  <c r="Q75" i="4"/>
  <c r="L75" i="4"/>
  <c r="K75" i="4"/>
  <c r="T74" i="4"/>
  <c r="S74" i="4"/>
  <c r="R74" i="4"/>
  <c r="Q74" i="4"/>
  <c r="L74" i="4"/>
  <c r="K74" i="4"/>
  <c r="T73" i="4"/>
  <c r="S73" i="4"/>
  <c r="R73" i="4"/>
  <c r="Q73" i="4"/>
  <c r="L73" i="4"/>
  <c r="K73" i="4"/>
  <c r="T72" i="4"/>
  <c r="S72" i="4"/>
  <c r="R72" i="4"/>
  <c r="Q72" i="4"/>
  <c r="L72" i="4"/>
  <c r="K72" i="4"/>
  <c r="T71" i="4"/>
  <c r="S71" i="4"/>
  <c r="R71" i="4"/>
  <c r="Q71" i="4"/>
  <c r="L71" i="4"/>
  <c r="K71" i="4"/>
  <c r="T70" i="4"/>
  <c r="S70" i="4"/>
  <c r="R70" i="4"/>
  <c r="Q70" i="4"/>
  <c r="L70" i="4"/>
  <c r="K70" i="4"/>
  <c r="T69" i="4"/>
  <c r="S69" i="4"/>
  <c r="R69" i="4"/>
  <c r="Q69" i="4"/>
  <c r="L69" i="4"/>
  <c r="K69" i="4"/>
  <c r="T68" i="4"/>
  <c r="S68" i="4"/>
  <c r="R68" i="4"/>
  <c r="Q68" i="4"/>
  <c r="L68" i="4"/>
  <c r="K68" i="4"/>
  <c r="T67" i="4"/>
  <c r="S67" i="4"/>
  <c r="R67" i="4"/>
  <c r="Q67" i="4"/>
  <c r="L67" i="4"/>
  <c r="K67" i="4"/>
  <c r="T66" i="4"/>
  <c r="S66" i="4"/>
  <c r="R66" i="4"/>
  <c r="Q66" i="4"/>
  <c r="L66" i="4"/>
  <c r="K66" i="4"/>
  <c r="T65" i="4"/>
  <c r="S65" i="4"/>
  <c r="R65" i="4"/>
  <c r="Q65" i="4"/>
  <c r="L65" i="4"/>
  <c r="K65" i="4"/>
  <c r="T64" i="4"/>
  <c r="S64" i="4"/>
  <c r="R64" i="4"/>
  <c r="Q64" i="4"/>
  <c r="L64" i="4"/>
  <c r="K64" i="4"/>
  <c r="T63" i="4"/>
  <c r="S63" i="4"/>
  <c r="R63" i="4"/>
  <c r="Q63" i="4"/>
  <c r="L63" i="4"/>
  <c r="K63" i="4"/>
  <c r="T62" i="4"/>
  <c r="S62" i="4"/>
  <c r="R62" i="4"/>
  <c r="Q62" i="4"/>
  <c r="L62" i="4"/>
  <c r="K62" i="4"/>
  <c r="T61" i="4"/>
  <c r="S61" i="4"/>
  <c r="R61" i="4"/>
  <c r="Q61" i="4"/>
  <c r="L61" i="4"/>
  <c r="K61" i="4"/>
  <c r="T60" i="4"/>
  <c r="S60" i="4"/>
  <c r="R60" i="4"/>
  <c r="Q60" i="4"/>
  <c r="L60" i="4"/>
  <c r="K60" i="4"/>
  <c r="T59" i="4"/>
  <c r="S59" i="4"/>
  <c r="R59" i="4"/>
  <c r="Q59" i="4"/>
  <c r="L59" i="4"/>
  <c r="K59" i="4"/>
  <c r="T58" i="4"/>
  <c r="S58" i="4"/>
  <c r="R58" i="4"/>
  <c r="Q58" i="4"/>
  <c r="L58" i="4"/>
  <c r="K58" i="4"/>
  <c r="T57" i="4"/>
  <c r="S57" i="4"/>
  <c r="R57" i="4"/>
  <c r="Q57" i="4"/>
  <c r="L57" i="4"/>
  <c r="K57" i="4"/>
  <c r="T56" i="4"/>
  <c r="S56" i="4"/>
  <c r="R56" i="4"/>
  <c r="Q56" i="4"/>
  <c r="L56" i="4"/>
  <c r="K56" i="4"/>
  <c r="T55" i="4"/>
  <c r="S55" i="4"/>
  <c r="R55" i="4"/>
  <c r="Q55" i="4"/>
  <c r="L55" i="4"/>
  <c r="K55" i="4"/>
  <c r="T54" i="4"/>
  <c r="S54" i="4"/>
  <c r="R54" i="4"/>
  <c r="Q54" i="4"/>
  <c r="L54" i="4"/>
  <c r="K54" i="4"/>
  <c r="T53" i="4"/>
  <c r="S53" i="4"/>
  <c r="R53" i="4"/>
  <c r="Q53" i="4"/>
  <c r="L53" i="4"/>
  <c r="K53" i="4"/>
  <c r="T52" i="4"/>
  <c r="S52" i="4"/>
  <c r="R52" i="4"/>
  <c r="Q52" i="4"/>
  <c r="L52" i="4"/>
  <c r="K52" i="4"/>
  <c r="T51" i="4"/>
  <c r="S51" i="4"/>
  <c r="R51" i="4"/>
  <c r="Q51" i="4"/>
  <c r="L51" i="4"/>
  <c r="K51" i="4"/>
  <c r="T50" i="4"/>
  <c r="S50" i="4"/>
  <c r="R50" i="4"/>
  <c r="Q50" i="4"/>
  <c r="L50" i="4"/>
  <c r="K50" i="4"/>
  <c r="T49" i="4"/>
  <c r="S49" i="4"/>
  <c r="R49" i="4"/>
  <c r="Q49" i="4"/>
  <c r="L49" i="4"/>
  <c r="K49" i="4"/>
  <c r="T48" i="4"/>
  <c r="S48" i="4"/>
  <c r="R48" i="4"/>
  <c r="Q48" i="4"/>
  <c r="L48" i="4"/>
  <c r="K48" i="4"/>
  <c r="T47" i="4"/>
  <c r="S47" i="4"/>
  <c r="R47" i="4"/>
  <c r="Q47" i="4"/>
  <c r="L47" i="4"/>
  <c r="K47" i="4"/>
  <c r="T46" i="4"/>
  <c r="S46" i="4"/>
  <c r="R46" i="4"/>
  <c r="Q46" i="4"/>
  <c r="L46" i="4"/>
  <c r="K46" i="4"/>
  <c r="T45" i="4"/>
  <c r="S45" i="4"/>
  <c r="R45" i="4"/>
  <c r="Q45" i="4"/>
  <c r="L45" i="4"/>
  <c r="K45" i="4"/>
  <c r="T44" i="4"/>
  <c r="S44" i="4"/>
  <c r="R44" i="4"/>
  <c r="Q44" i="4"/>
  <c r="L44" i="4"/>
  <c r="K44" i="4"/>
  <c r="T43" i="4"/>
  <c r="S43" i="4"/>
  <c r="R43" i="4"/>
  <c r="Q43" i="4"/>
  <c r="L43" i="4"/>
  <c r="K43" i="4"/>
  <c r="T42" i="4"/>
  <c r="S42" i="4"/>
  <c r="R42" i="4"/>
  <c r="Q42" i="4"/>
  <c r="L42" i="4"/>
  <c r="K42" i="4"/>
  <c r="T41" i="4"/>
  <c r="S41" i="4"/>
  <c r="R41" i="4"/>
  <c r="Q41" i="4"/>
  <c r="L41" i="4"/>
  <c r="K41" i="4"/>
  <c r="T40" i="4"/>
  <c r="S40" i="4"/>
  <c r="R40" i="4"/>
  <c r="Q40" i="4"/>
  <c r="L40" i="4"/>
  <c r="K40" i="4"/>
  <c r="T39" i="4"/>
  <c r="S39" i="4"/>
  <c r="R39" i="4"/>
  <c r="Q39" i="4"/>
  <c r="L39" i="4"/>
  <c r="K39" i="4"/>
  <c r="T38" i="4"/>
  <c r="S38" i="4"/>
  <c r="R38" i="4"/>
  <c r="Q38" i="4"/>
  <c r="L38" i="4"/>
  <c r="K38" i="4"/>
  <c r="T37" i="4"/>
  <c r="S37" i="4"/>
  <c r="R37" i="4"/>
  <c r="Q37" i="4"/>
  <c r="L37" i="4"/>
  <c r="K37" i="4"/>
  <c r="T36" i="4"/>
  <c r="S36" i="4"/>
  <c r="R36" i="4"/>
  <c r="Q36" i="4"/>
  <c r="L36" i="4"/>
  <c r="K36" i="4"/>
  <c r="T35" i="4"/>
  <c r="S35" i="4"/>
  <c r="R35" i="4"/>
  <c r="Q35" i="4"/>
  <c r="L35" i="4"/>
  <c r="K35" i="4"/>
  <c r="T34" i="4"/>
  <c r="S34" i="4"/>
  <c r="R34" i="4"/>
  <c r="Q34" i="4"/>
  <c r="L34" i="4"/>
  <c r="K34" i="4"/>
  <c r="T33" i="4"/>
  <c r="S33" i="4"/>
  <c r="R33" i="4"/>
  <c r="Q33" i="4"/>
  <c r="L33" i="4"/>
  <c r="K33" i="4"/>
  <c r="T32" i="4"/>
  <c r="S32" i="4"/>
  <c r="R32" i="4"/>
  <c r="Q32" i="4"/>
  <c r="L32" i="4"/>
  <c r="K32" i="4"/>
  <c r="T31" i="4"/>
  <c r="S31" i="4"/>
  <c r="R31" i="4"/>
  <c r="Q31" i="4"/>
  <c r="L31" i="4"/>
  <c r="K31" i="4"/>
  <c r="T30" i="4"/>
  <c r="S30" i="4"/>
  <c r="R30" i="4"/>
  <c r="Q30" i="4"/>
  <c r="L30" i="4"/>
  <c r="K30" i="4"/>
  <c r="T29" i="4"/>
  <c r="S29" i="4"/>
  <c r="R29" i="4"/>
  <c r="Q29" i="4"/>
  <c r="L29" i="4"/>
  <c r="K29" i="4"/>
  <c r="T28" i="4"/>
  <c r="S28" i="4"/>
  <c r="R28" i="4"/>
  <c r="Q28" i="4"/>
  <c r="L28" i="4"/>
  <c r="K28" i="4"/>
  <c r="T27" i="4"/>
  <c r="S27" i="4"/>
  <c r="R27" i="4"/>
  <c r="Q27" i="4"/>
  <c r="L27" i="4"/>
  <c r="K27" i="4"/>
  <c r="T26" i="4"/>
  <c r="S26" i="4"/>
  <c r="R26" i="4"/>
  <c r="Q26" i="4"/>
  <c r="L26" i="4"/>
  <c r="K26" i="4"/>
  <c r="T25" i="4"/>
  <c r="S25" i="4"/>
  <c r="R25" i="4"/>
  <c r="Q25" i="4"/>
  <c r="L25" i="4"/>
  <c r="K25" i="4"/>
  <c r="T24" i="4"/>
  <c r="S24" i="4"/>
  <c r="R24" i="4"/>
  <c r="Q24" i="4"/>
  <c r="L24" i="4"/>
  <c r="K24" i="4"/>
  <c r="T23" i="4"/>
  <c r="S23" i="4"/>
  <c r="R23" i="4"/>
  <c r="Q23" i="4"/>
  <c r="L23" i="4"/>
  <c r="K23" i="4"/>
  <c r="T22" i="4"/>
  <c r="S22" i="4"/>
  <c r="R22" i="4"/>
  <c r="Q22" i="4"/>
  <c r="L22" i="4"/>
  <c r="K22" i="4"/>
  <c r="T21" i="4"/>
  <c r="S21" i="4"/>
  <c r="R21" i="4"/>
  <c r="Q21" i="4"/>
  <c r="L21" i="4"/>
  <c r="K21" i="4"/>
  <c r="T20" i="4"/>
  <c r="S20" i="4"/>
  <c r="R20" i="4"/>
  <c r="Q20" i="4"/>
  <c r="L20" i="4"/>
  <c r="K20" i="4"/>
  <c r="T19" i="4"/>
  <c r="S19" i="4"/>
  <c r="R19" i="4"/>
  <c r="Q19" i="4"/>
  <c r="L19" i="4"/>
  <c r="K19" i="4"/>
  <c r="T18" i="4"/>
  <c r="S18" i="4"/>
  <c r="R18" i="4"/>
  <c r="Q18" i="4"/>
  <c r="L18" i="4"/>
  <c r="K18" i="4"/>
  <c r="T17" i="4"/>
  <c r="S17" i="4"/>
  <c r="R17" i="4"/>
  <c r="Q17" i="4"/>
  <c r="L17" i="4"/>
  <c r="K17" i="4"/>
  <c r="T16" i="4"/>
  <c r="S16" i="4"/>
  <c r="R16" i="4"/>
  <c r="Q16" i="4"/>
  <c r="L16" i="4"/>
  <c r="K16" i="4"/>
  <c r="K122" i="5"/>
  <c r="K121" i="5"/>
  <c r="K120" i="5"/>
  <c r="K119" i="5"/>
  <c r="K118" i="5"/>
  <c r="K117" i="5"/>
  <c r="R116" i="5"/>
  <c r="R114" i="5"/>
  <c r="Q114" i="5"/>
  <c r="P114" i="5"/>
  <c r="M114" i="5"/>
  <c r="F114" i="5"/>
  <c r="E114" i="5"/>
  <c r="D114" i="5"/>
  <c r="C114" i="5"/>
  <c r="R113" i="5"/>
  <c r="Q113" i="5"/>
  <c r="P113" i="5"/>
  <c r="M113" i="5"/>
  <c r="F113" i="5"/>
  <c r="E113" i="5"/>
  <c r="D113" i="5"/>
  <c r="C113" i="5"/>
  <c r="R112" i="5"/>
  <c r="Q112" i="5"/>
  <c r="P112" i="5"/>
  <c r="M112" i="5"/>
  <c r="F112" i="5"/>
  <c r="E112" i="5"/>
  <c r="D112" i="5"/>
  <c r="C112" i="5"/>
  <c r="R111" i="5"/>
  <c r="Q111" i="5"/>
  <c r="P111" i="5"/>
  <c r="M111" i="5"/>
  <c r="F111" i="5"/>
  <c r="E111" i="5"/>
  <c r="D111" i="5"/>
  <c r="C111" i="5"/>
  <c r="R110" i="5"/>
  <c r="Q110" i="5"/>
  <c r="P110" i="5"/>
  <c r="M110" i="5"/>
  <c r="F110" i="5"/>
  <c r="E110" i="5"/>
  <c r="D110" i="5"/>
  <c r="C110" i="5"/>
  <c r="R109" i="5"/>
  <c r="Q109" i="5"/>
  <c r="P109" i="5"/>
  <c r="M109" i="5"/>
  <c r="F109" i="5"/>
  <c r="E109" i="5"/>
  <c r="D109" i="5"/>
  <c r="C109" i="5"/>
  <c r="R108" i="5"/>
  <c r="Q108" i="5"/>
  <c r="P108" i="5"/>
  <c r="M108" i="5"/>
  <c r="F108" i="5"/>
  <c r="E108" i="5"/>
  <c r="D108" i="5"/>
  <c r="C108" i="5"/>
  <c r="R107" i="5"/>
  <c r="Q107" i="5"/>
  <c r="P107" i="5"/>
  <c r="M107" i="5"/>
  <c r="F107" i="5"/>
  <c r="E107" i="5"/>
  <c r="D107" i="5"/>
  <c r="C107" i="5"/>
  <c r="R106" i="5"/>
  <c r="Q106" i="5"/>
  <c r="P106" i="5"/>
  <c r="M106" i="5"/>
  <c r="F106" i="5"/>
  <c r="E106" i="5"/>
  <c r="D106" i="5"/>
  <c r="C106" i="5"/>
  <c r="R105" i="5"/>
  <c r="Q105" i="5"/>
  <c r="P105" i="5"/>
  <c r="M105" i="5"/>
  <c r="F105" i="5"/>
  <c r="E105" i="5"/>
  <c r="D105" i="5"/>
  <c r="C105" i="5"/>
  <c r="R104" i="5"/>
  <c r="Q104" i="5"/>
  <c r="P104" i="5"/>
  <c r="M104" i="5"/>
  <c r="F104" i="5"/>
  <c r="E104" i="5"/>
  <c r="D104" i="5"/>
  <c r="C104" i="5"/>
  <c r="R103" i="5"/>
  <c r="Q103" i="5"/>
  <c r="P103" i="5"/>
  <c r="M103" i="5"/>
  <c r="F103" i="5"/>
  <c r="E103" i="5"/>
  <c r="D103" i="5"/>
  <c r="C103" i="5"/>
  <c r="R102" i="5"/>
  <c r="Q102" i="5"/>
  <c r="P102" i="5"/>
  <c r="M102" i="5"/>
  <c r="F102" i="5"/>
  <c r="E102" i="5"/>
  <c r="D102" i="5"/>
  <c r="C102" i="5"/>
  <c r="R101" i="5"/>
  <c r="Q101" i="5"/>
  <c r="P101" i="5"/>
  <c r="M101" i="5"/>
  <c r="F101" i="5"/>
  <c r="E101" i="5"/>
  <c r="D101" i="5"/>
  <c r="C101" i="5"/>
  <c r="R100" i="5"/>
  <c r="Q100" i="5"/>
  <c r="P100" i="5"/>
  <c r="M100" i="5"/>
  <c r="F100" i="5"/>
  <c r="E100" i="5"/>
  <c r="D100" i="5"/>
  <c r="C100" i="5"/>
  <c r="R99" i="5"/>
  <c r="Q99" i="5"/>
  <c r="P99" i="5"/>
  <c r="M99" i="5"/>
  <c r="F99" i="5"/>
  <c r="E99" i="5"/>
  <c r="D99" i="5"/>
  <c r="C99" i="5"/>
  <c r="R98" i="5"/>
  <c r="Q98" i="5"/>
  <c r="P98" i="5"/>
  <c r="M98" i="5"/>
  <c r="F98" i="5"/>
  <c r="E98" i="5"/>
  <c r="D98" i="5"/>
  <c r="C98" i="5"/>
  <c r="R97" i="5"/>
  <c r="Q97" i="5"/>
  <c r="P97" i="5"/>
  <c r="M97" i="5"/>
  <c r="F97" i="5"/>
  <c r="E97" i="5"/>
  <c r="D97" i="5"/>
  <c r="C97" i="5"/>
  <c r="R96" i="5"/>
  <c r="Q96" i="5"/>
  <c r="P96" i="5"/>
  <c r="M96" i="5"/>
  <c r="F96" i="5"/>
  <c r="E96" i="5"/>
  <c r="D96" i="5"/>
  <c r="C96" i="5"/>
  <c r="R95" i="5"/>
  <c r="Q95" i="5"/>
  <c r="P95" i="5"/>
  <c r="M95" i="5"/>
  <c r="F95" i="5"/>
  <c r="E95" i="5"/>
  <c r="D95" i="5"/>
  <c r="C95" i="5"/>
  <c r="R94" i="5"/>
  <c r="Q94" i="5"/>
  <c r="P94" i="5"/>
  <c r="M94" i="5"/>
  <c r="F94" i="5"/>
  <c r="E94" i="5"/>
  <c r="D94" i="5"/>
  <c r="C94" i="5"/>
  <c r="R93" i="5"/>
  <c r="Q93" i="5"/>
  <c r="P93" i="5"/>
  <c r="M93" i="5"/>
  <c r="F93" i="5"/>
  <c r="E93" i="5"/>
  <c r="D93" i="5"/>
  <c r="C93" i="5"/>
  <c r="R92" i="5"/>
  <c r="Q92" i="5"/>
  <c r="P92" i="5"/>
  <c r="M92" i="5"/>
  <c r="F92" i="5"/>
  <c r="E92" i="5"/>
  <c r="D92" i="5"/>
  <c r="C92" i="5"/>
  <c r="R91" i="5"/>
  <c r="Q91" i="5"/>
  <c r="P91" i="5"/>
  <c r="M91" i="5"/>
  <c r="F91" i="5"/>
  <c r="E91" i="5"/>
  <c r="D91" i="5"/>
  <c r="C91" i="5"/>
  <c r="R90" i="5"/>
  <c r="Q90" i="5"/>
  <c r="P90" i="5"/>
  <c r="M90" i="5"/>
  <c r="F90" i="5"/>
  <c r="E90" i="5"/>
  <c r="D90" i="5"/>
  <c r="C90" i="5"/>
  <c r="R89" i="5"/>
  <c r="Q89" i="5"/>
  <c r="P89" i="5"/>
  <c r="M89" i="5"/>
  <c r="F89" i="5"/>
  <c r="E89" i="5"/>
  <c r="D89" i="5"/>
  <c r="C89" i="5"/>
  <c r="R88" i="5"/>
  <c r="Q88" i="5"/>
  <c r="P88" i="5"/>
  <c r="M88" i="5"/>
  <c r="F88" i="5"/>
  <c r="E88" i="5"/>
  <c r="D88" i="5"/>
  <c r="C88" i="5"/>
  <c r="R87" i="5"/>
  <c r="Q87" i="5"/>
  <c r="P87" i="5"/>
  <c r="M87" i="5"/>
  <c r="F87" i="5"/>
  <c r="E87" i="5"/>
  <c r="D87" i="5"/>
  <c r="C87" i="5"/>
  <c r="R86" i="5"/>
  <c r="Q86" i="5"/>
  <c r="P86" i="5"/>
  <c r="M86" i="5"/>
  <c r="F86" i="5"/>
  <c r="E86" i="5"/>
  <c r="D86" i="5"/>
  <c r="C86" i="5"/>
  <c r="R85" i="5"/>
  <c r="Q85" i="5"/>
  <c r="P85" i="5"/>
  <c r="M85" i="5"/>
  <c r="F85" i="5"/>
  <c r="E85" i="5"/>
  <c r="D85" i="5"/>
  <c r="C85" i="5"/>
  <c r="R84" i="5"/>
  <c r="Q84" i="5"/>
  <c r="P84" i="5"/>
  <c r="M84" i="5"/>
  <c r="F84" i="5"/>
  <c r="E84" i="5"/>
  <c r="D84" i="5"/>
  <c r="C84" i="5"/>
  <c r="R83" i="5"/>
  <c r="Q83" i="5"/>
  <c r="P83" i="5"/>
  <c r="M83" i="5"/>
  <c r="F83" i="5"/>
  <c r="E83" i="5"/>
  <c r="D83" i="5"/>
  <c r="C83" i="5"/>
  <c r="R82" i="5"/>
  <c r="Q82" i="5"/>
  <c r="P82" i="5"/>
  <c r="M82" i="5"/>
  <c r="F82" i="5"/>
  <c r="E82" i="5"/>
  <c r="D82" i="5"/>
  <c r="C82" i="5"/>
  <c r="R81" i="5"/>
  <c r="Q81" i="5"/>
  <c r="P81" i="5"/>
  <c r="M81" i="5"/>
  <c r="F81" i="5"/>
  <c r="E81" i="5"/>
  <c r="D81" i="5"/>
  <c r="C81" i="5"/>
  <c r="R80" i="5"/>
  <c r="Q80" i="5"/>
  <c r="P80" i="5"/>
  <c r="M80" i="5"/>
  <c r="F80" i="5"/>
  <c r="E80" i="5"/>
  <c r="D80" i="5"/>
  <c r="C80" i="5"/>
  <c r="R79" i="5"/>
  <c r="Q79" i="5"/>
  <c r="P79" i="5"/>
  <c r="M79" i="5"/>
  <c r="F79" i="5"/>
  <c r="E79" i="5"/>
  <c r="D79" i="5"/>
  <c r="C79" i="5"/>
  <c r="R78" i="5"/>
  <c r="Q78" i="5"/>
  <c r="P78" i="5"/>
  <c r="M78" i="5"/>
  <c r="F78" i="5"/>
  <c r="E78" i="5"/>
  <c r="D78" i="5"/>
  <c r="C78" i="5"/>
  <c r="R77" i="5"/>
  <c r="Q77" i="5"/>
  <c r="P77" i="5"/>
  <c r="M77" i="5"/>
  <c r="F77" i="5"/>
  <c r="E77" i="5"/>
  <c r="D77" i="5"/>
  <c r="C77" i="5"/>
  <c r="R76" i="5"/>
  <c r="Q76" i="5"/>
  <c r="P76" i="5"/>
  <c r="M76" i="5"/>
  <c r="F76" i="5"/>
  <c r="E76" i="5"/>
  <c r="D76" i="5"/>
  <c r="C76" i="5"/>
  <c r="R75" i="5"/>
  <c r="Q75" i="5"/>
  <c r="P75" i="5"/>
  <c r="M75" i="5"/>
  <c r="F75" i="5"/>
  <c r="E75" i="5"/>
  <c r="D75" i="5"/>
  <c r="C75" i="5"/>
  <c r="R74" i="5"/>
  <c r="Q74" i="5"/>
  <c r="P74" i="5"/>
  <c r="M74" i="5"/>
  <c r="F74" i="5"/>
  <c r="E74" i="5"/>
  <c r="D74" i="5"/>
  <c r="C74" i="5"/>
  <c r="R73" i="5"/>
  <c r="Q73" i="5"/>
  <c r="P73" i="5"/>
  <c r="M73" i="5"/>
  <c r="F73" i="5"/>
  <c r="E73" i="5"/>
  <c r="D73" i="5"/>
  <c r="C73" i="5"/>
  <c r="R72" i="5"/>
  <c r="Q72" i="5"/>
  <c r="P72" i="5"/>
  <c r="M72" i="5"/>
  <c r="F72" i="5"/>
  <c r="E72" i="5"/>
  <c r="D72" i="5"/>
  <c r="C72" i="5"/>
  <c r="R71" i="5"/>
  <c r="Q71" i="5"/>
  <c r="P71" i="5"/>
  <c r="M71" i="5"/>
  <c r="F71" i="5"/>
  <c r="E71" i="5"/>
  <c r="D71" i="5"/>
  <c r="C71" i="5"/>
  <c r="R70" i="5"/>
  <c r="Q70" i="5"/>
  <c r="P70" i="5"/>
  <c r="M70" i="5"/>
  <c r="F70" i="5"/>
  <c r="E70" i="5"/>
  <c r="D70" i="5"/>
  <c r="C70" i="5"/>
  <c r="R69" i="5"/>
  <c r="Q69" i="5"/>
  <c r="P69" i="5"/>
  <c r="M69" i="5"/>
  <c r="F69" i="5"/>
  <c r="E69" i="5"/>
  <c r="D69" i="5"/>
  <c r="C69" i="5"/>
  <c r="R68" i="5"/>
  <c r="Q68" i="5"/>
  <c r="P68" i="5"/>
  <c r="M68" i="5"/>
  <c r="F68" i="5"/>
  <c r="E68" i="5"/>
  <c r="D68" i="5"/>
  <c r="C68" i="5"/>
  <c r="R67" i="5"/>
  <c r="Q67" i="5"/>
  <c r="P67" i="5"/>
  <c r="M67" i="5"/>
  <c r="F67" i="5"/>
  <c r="E67" i="5"/>
  <c r="D67" i="5"/>
  <c r="C67" i="5"/>
  <c r="R66" i="5"/>
  <c r="Q66" i="5"/>
  <c r="P66" i="5"/>
  <c r="M66" i="5"/>
  <c r="F66" i="5"/>
  <c r="E66" i="5"/>
  <c r="D66" i="5"/>
  <c r="C66" i="5"/>
  <c r="R65" i="5"/>
  <c r="Q65" i="5"/>
  <c r="P65" i="5"/>
  <c r="M65" i="5"/>
  <c r="F65" i="5"/>
  <c r="E65" i="5"/>
  <c r="D65" i="5"/>
  <c r="C65" i="5"/>
  <c r="R64" i="5"/>
  <c r="Q64" i="5"/>
  <c r="P64" i="5"/>
  <c r="M64" i="5"/>
  <c r="F64" i="5"/>
  <c r="E64" i="5"/>
  <c r="D64" i="5"/>
  <c r="C64" i="5"/>
  <c r="R63" i="5"/>
  <c r="Q63" i="5"/>
  <c r="P63" i="5"/>
  <c r="M63" i="5"/>
  <c r="F63" i="5"/>
  <c r="E63" i="5"/>
  <c r="D63" i="5"/>
  <c r="C63" i="5"/>
  <c r="R62" i="5"/>
  <c r="Q62" i="5"/>
  <c r="P62" i="5"/>
  <c r="M62" i="5"/>
  <c r="F62" i="5"/>
  <c r="E62" i="5"/>
  <c r="D62" i="5"/>
  <c r="C62" i="5"/>
  <c r="R61" i="5"/>
  <c r="Q61" i="5"/>
  <c r="P61" i="5"/>
  <c r="M61" i="5"/>
  <c r="F61" i="5"/>
  <c r="E61" i="5"/>
  <c r="D61" i="5"/>
  <c r="C61" i="5"/>
  <c r="R60" i="5"/>
  <c r="Q60" i="5"/>
  <c r="P60" i="5"/>
  <c r="M60" i="5"/>
  <c r="F60" i="5"/>
  <c r="E60" i="5"/>
  <c r="D60" i="5"/>
  <c r="C60" i="5"/>
  <c r="R59" i="5"/>
  <c r="Q59" i="5"/>
  <c r="P59" i="5"/>
  <c r="M59" i="5"/>
  <c r="F59" i="5"/>
  <c r="E59" i="5"/>
  <c r="D59" i="5"/>
  <c r="C59" i="5"/>
  <c r="R58" i="5"/>
  <c r="Q58" i="5"/>
  <c r="P58" i="5"/>
  <c r="M58" i="5"/>
  <c r="F58" i="5"/>
  <c r="E58" i="5"/>
  <c r="D58" i="5"/>
  <c r="C58" i="5"/>
  <c r="R57" i="5"/>
  <c r="Q57" i="5"/>
  <c r="P57" i="5"/>
  <c r="M57" i="5"/>
  <c r="F57" i="5"/>
  <c r="E57" i="5"/>
  <c r="D57" i="5"/>
  <c r="C57" i="5"/>
  <c r="R56" i="5"/>
  <c r="Q56" i="5"/>
  <c r="P56" i="5"/>
  <c r="M56" i="5"/>
  <c r="F56" i="5"/>
  <c r="E56" i="5"/>
  <c r="D56" i="5"/>
  <c r="C56" i="5"/>
  <c r="R55" i="5"/>
  <c r="Q55" i="5"/>
  <c r="P55" i="5"/>
  <c r="M55" i="5"/>
  <c r="F55" i="5"/>
  <c r="E55" i="5"/>
  <c r="D55" i="5"/>
  <c r="C55" i="5"/>
  <c r="R54" i="5"/>
  <c r="Q54" i="5"/>
  <c r="P54" i="5"/>
  <c r="M54" i="5"/>
  <c r="F54" i="5"/>
  <c r="E54" i="5"/>
  <c r="D54" i="5"/>
  <c r="C54" i="5"/>
  <c r="R53" i="5"/>
  <c r="Q53" i="5"/>
  <c r="P53" i="5"/>
  <c r="M53" i="5"/>
  <c r="F53" i="5"/>
  <c r="E53" i="5"/>
  <c r="D53" i="5"/>
  <c r="C53" i="5"/>
  <c r="R52" i="5"/>
  <c r="Q52" i="5"/>
  <c r="P52" i="5"/>
  <c r="M52" i="5"/>
  <c r="F52" i="5"/>
  <c r="E52" i="5"/>
  <c r="D52" i="5"/>
  <c r="C52" i="5"/>
  <c r="R51" i="5"/>
  <c r="Q51" i="5"/>
  <c r="P51" i="5"/>
  <c r="M51" i="5"/>
  <c r="F51" i="5"/>
  <c r="E51" i="5"/>
  <c r="D51" i="5"/>
  <c r="C51" i="5"/>
  <c r="R50" i="5"/>
  <c r="Q50" i="5"/>
  <c r="P50" i="5"/>
  <c r="M50" i="5"/>
  <c r="F50" i="5"/>
  <c r="E50" i="5"/>
  <c r="D50" i="5"/>
  <c r="C50" i="5"/>
  <c r="R49" i="5"/>
  <c r="Q49" i="5"/>
  <c r="P49" i="5"/>
  <c r="M49" i="5"/>
  <c r="F49" i="5"/>
  <c r="E49" i="5"/>
  <c r="D49" i="5"/>
  <c r="C49" i="5"/>
  <c r="R48" i="5"/>
  <c r="Q48" i="5"/>
  <c r="P48" i="5"/>
  <c r="M48" i="5"/>
  <c r="F48" i="5"/>
  <c r="E48" i="5"/>
  <c r="D48" i="5"/>
  <c r="C48" i="5"/>
  <c r="R47" i="5"/>
  <c r="Q47" i="5"/>
  <c r="P47" i="5"/>
  <c r="M47" i="5"/>
  <c r="F47" i="5"/>
  <c r="E47" i="5"/>
  <c r="D47" i="5"/>
  <c r="C47" i="5"/>
  <c r="R46" i="5"/>
  <c r="Q46" i="5"/>
  <c r="P46" i="5"/>
  <c r="M46" i="5"/>
  <c r="F46" i="5"/>
  <c r="E46" i="5"/>
  <c r="D46" i="5"/>
  <c r="C46" i="5"/>
  <c r="R45" i="5"/>
  <c r="Q45" i="5"/>
  <c r="P45" i="5"/>
  <c r="M45" i="5"/>
  <c r="F45" i="5"/>
  <c r="E45" i="5"/>
  <c r="D45" i="5"/>
  <c r="C45" i="5"/>
  <c r="R44" i="5"/>
  <c r="Q44" i="5"/>
  <c r="P44" i="5"/>
  <c r="M44" i="5"/>
  <c r="F44" i="5"/>
  <c r="E44" i="5"/>
  <c r="D44" i="5"/>
  <c r="C44" i="5"/>
  <c r="R43" i="5"/>
  <c r="Q43" i="5"/>
  <c r="P43" i="5"/>
  <c r="M43" i="5"/>
  <c r="F43" i="5"/>
  <c r="E43" i="5"/>
  <c r="D43" i="5"/>
  <c r="C43" i="5"/>
  <c r="R42" i="5"/>
  <c r="Q42" i="5"/>
  <c r="P42" i="5"/>
  <c r="M42" i="5"/>
  <c r="F42" i="5"/>
  <c r="E42" i="5"/>
  <c r="D42" i="5"/>
  <c r="C42" i="5"/>
  <c r="R41" i="5"/>
  <c r="Q41" i="5"/>
  <c r="P41" i="5"/>
  <c r="M41" i="5"/>
  <c r="F41" i="5"/>
  <c r="E41" i="5"/>
  <c r="D41" i="5"/>
  <c r="C41" i="5"/>
  <c r="R40" i="5"/>
  <c r="Q40" i="5"/>
  <c r="P40" i="5"/>
  <c r="M40" i="5"/>
  <c r="F40" i="5"/>
  <c r="E40" i="5"/>
  <c r="D40" i="5"/>
  <c r="C40" i="5"/>
  <c r="R39" i="5"/>
  <c r="Q39" i="5"/>
  <c r="P39" i="5"/>
  <c r="M39" i="5"/>
  <c r="F39" i="5"/>
  <c r="E39" i="5"/>
  <c r="D39" i="5"/>
  <c r="C39" i="5"/>
  <c r="R38" i="5"/>
  <c r="Q38" i="5"/>
  <c r="P38" i="5"/>
  <c r="M38" i="5"/>
  <c r="F38" i="5"/>
  <c r="E38" i="5"/>
  <c r="D38" i="5"/>
  <c r="C38" i="5"/>
  <c r="R37" i="5"/>
  <c r="Q37" i="5"/>
  <c r="P37" i="5"/>
  <c r="M37" i="5"/>
  <c r="F37" i="5"/>
  <c r="E37" i="5"/>
  <c r="D37" i="5"/>
  <c r="C37" i="5"/>
  <c r="R36" i="5"/>
  <c r="Q36" i="5"/>
  <c r="P36" i="5"/>
  <c r="M36" i="5"/>
  <c r="F36" i="5"/>
  <c r="E36" i="5"/>
  <c r="D36" i="5"/>
  <c r="C36" i="5"/>
  <c r="R35" i="5"/>
  <c r="Q35" i="5"/>
  <c r="P35" i="5"/>
  <c r="M35" i="5"/>
  <c r="F35" i="5"/>
  <c r="E35" i="5"/>
  <c r="D35" i="5"/>
  <c r="C35" i="5"/>
  <c r="R34" i="5"/>
  <c r="Q34" i="5"/>
  <c r="P34" i="5"/>
  <c r="M34" i="5"/>
  <c r="F34" i="5"/>
  <c r="E34" i="5"/>
  <c r="D34" i="5"/>
  <c r="C34" i="5"/>
  <c r="R33" i="5"/>
  <c r="Q33" i="5"/>
  <c r="P33" i="5"/>
  <c r="M33" i="5"/>
  <c r="F33" i="5"/>
  <c r="E33" i="5"/>
  <c r="D33" i="5"/>
  <c r="C33" i="5"/>
  <c r="R32" i="5"/>
  <c r="Q32" i="5"/>
  <c r="P32" i="5"/>
  <c r="M32" i="5"/>
  <c r="F32" i="5"/>
  <c r="E32" i="5"/>
  <c r="D32" i="5"/>
  <c r="C32" i="5"/>
  <c r="R31" i="5"/>
  <c r="Q31" i="5"/>
  <c r="P31" i="5"/>
  <c r="M31" i="5"/>
  <c r="F31" i="5"/>
  <c r="E31" i="5"/>
  <c r="D31" i="5"/>
  <c r="C31" i="5"/>
  <c r="R30" i="5"/>
  <c r="Q30" i="5"/>
  <c r="P30" i="5"/>
  <c r="M30" i="5"/>
  <c r="F30" i="5"/>
  <c r="E30" i="5"/>
  <c r="D30" i="5"/>
  <c r="C30" i="5"/>
  <c r="R29" i="5"/>
  <c r="Q29" i="5"/>
  <c r="P29" i="5"/>
  <c r="M29" i="5"/>
  <c r="F29" i="5"/>
  <c r="E29" i="5"/>
  <c r="D29" i="5"/>
  <c r="C29" i="5"/>
  <c r="R28" i="5"/>
  <c r="Q28" i="5"/>
  <c r="P28" i="5"/>
  <c r="M28" i="5"/>
  <c r="F28" i="5"/>
  <c r="E28" i="5"/>
  <c r="D28" i="5"/>
  <c r="C28" i="5"/>
  <c r="R27" i="5"/>
  <c r="Q27" i="5"/>
  <c r="P27" i="5"/>
  <c r="M27" i="5"/>
  <c r="F27" i="5"/>
  <c r="E27" i="5"/>
  <c r="D27" i="5"/>
  <c r="C27" i="5"/>
  <c r="R26" i="5"/>
  <c r="Q26" i="5"/>
  <c r="P26" i="5"/>
  <c r="M26" i="5"/>
  <c r="F26" i="5"/>
  <c r="E26" i="5"/>
  <c r="D26" i="5"/>
  <c r="C26" i="5"/>
  <c r="R25" i="5"/>
  <c r="Q25" i="5"/>
  <c r="P25" i="5"/>
  <c r="M25" i="5"/>
  <c r="F25" i="5"/>
  <c r="E25" i="5"/>
  <c r="D25" i="5"/>
  <c r="C25" i="5"/>
  <c r="R24" i="5"/>
  <c r="Q24" i="5"/>
  <c r="P24" i="5"/>
  <c r="M24" i="5"/>
  <c r="F24" i="5"/>
  <c r="E24" i="5"/>
  <c r="D24" i="5"/>
  <c r="C24" i="5"/>
  <c r="R23" i="5"/>
  <c r="Q23" i="5"/>
  <c r="P23" i="5"/>
  <c r="M23" i="5"/>
  <c r="F23" i="5"/>
  <c r="E23" i="5"/>
  <c r="D23" i="5"/>
  <c r="C23" i="5"/>
  <c r="R22" i="5"/>
  <c r="Q22" i="5"/>
  <c r="P22" i="5"/>
  <c r="M22" i="5"/>
  <c r="F22" i="5"/>
  <c r="E22" i="5"/>
  <c r="D22" i="5"/>
  <c r="C22" i="5"/>
  <c r="R21" i="5"/>
  <c r="Q21" i="5"/>
  <c r="P21" i="5"/>
  <c r="M21" i="5"/>
  <c r="F21" i="5"/>
  <c r="E21" i="5"/>
  <c r="D21" i="5"/>
  <c r="C21" i="5"/>
  <c r="R20" i="5"/>
  <c r="Q20" i="5"/>
  <c r="P20" i="5"/>
  <c r="M20" i="5"/>
  <c r="F20" i="5"/>
  <c r="E20" i="5"/>
  <c r="D20" i="5"/>
  <c r="C20" i="5"/>
  <c r="R19" i="5"/>
  <c r="Q19" i="5"/>
  <c r="P19" i="5"/>
  <c r="M19" i="5"/>
  <c r="F19" i="5"/>
  <c r="E19" i="5"/>
  <c r="D19" i="5"/>
  <c r="C19" i="5"/>
  <c r="R18" i="5"/>
  <c r="Q18" i="5"/>
  <c r="P18" i="5"/>
  <c r="M18" i="5"/>
  <c r="F18" i="5"/>
  <c r="E18" i="5"/>
  <c r="D18" i="5"/>
  <c r="C18" i="5"/>
  <c r="R17" i="5"/>
  <c r="Q17" i="5"/>
  <c r="P17" i="5"/>
  <c r="M17" i="5"/>
  <c r="F17" i="5"/>
  <c r="E17" i="5"/>
  <c r="D17" i="5"/>
  <c r="C17" i="5"/>
  <c r="R16" i="5"/>
  <c r="Q16" i="5"/>
  <c r="P16" i="5"/>
  <c r="M16" i="5"/>
  <c r="F16" i="5"/>
  <c r="E16" i="5"/>
  <c r="D16" i="5"/>
  <c r="C16" i="5"/>
  <c r="R15" i="5"/>
  <c r="Q15" i="5"/>
  <c r="P15" i="5"/>
  <c r="M15" i="5"/>
  <c r="F15" i="5"/>
  <c r="E15" i="5"/>
  <c r="D15" i="5"/>
  <c r="C15" i="5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G110" i="2"/>
  <c r="E110" i="2"/>
</calcChain>
</file>

<file path=xl/sharedStrings.xml><?xml version="1.0" encoding="utf-8"?>
<sst xmlns="http://schemas.openxmlformats.org/spreadsheetml/2006/main" count="987" uniqueCount="419">
  <si>
    <t>A</t>
  </si>
  <si>
    <t>B</t>
  </si>
  <si>
    <t>C</t>
  </si>
  <si>
    <t>D</t>
  </si>
  <si>
    <t>Total</t>
  </si>
  <si>
    <t>Prov</t>
  </si>
  <si>
    <t>Or</t>
  </si>
  <si>
    <t>Nombre y apellidos</t>
  </si>
  <si>
    <t>Escuela</t>
  </si>
  <si>
    <t>Grado</t>
  </si>
  <si>
    <t>User_DMOJ</t>
  </si>
  <si>
    <t>User_OmegaUP</t>
  </si>
  <si>
    <t>Alejandro Figueiras Salazar</t>
  </si>
  <si>
    <t>Ronny Jose Peña Silva</t>
  </si>
  <si>
    <t>Roberto López Cruz</t>
  </si>
  <si>
    <t>Claudia Aguilera Serrano</t>
  </si>
  <si>
    <t>Pedro Pablo Álvarez Bermúdez</t>
  </si>
  <si>
    <t>C.I</t>
  </si>
  <si>
    <t>HO</t>
  </si>
  <si>
    <t>IPVC José Martí Pérez</t>
  </si>
  <si>
    <t>EduardoBrito</t>
  </si>
  <si>
    <t>IPVCE Luis Urquiza Jorge</t>
  </si>
  <si>
    <t>RathHunt_0</t>
  </si>
  <si>
    <t>DGG04</t>
  </si>
  <si>
    <t>Rina</t>
  </si>
  <si>
    <t>Kt5rin</t>
  </si>
  <si>
    <t>Jairo10</t>
  </si>
  <si>
    <t>LuisPupo</t>
  </si>
  <si>
    <t>Guille10</t>
  </si>
  <si>
    <t>Lodeiro71</t>
  </si>
  <si>
    <t>Eduardo Brito Labrada</t>
  </si>
  <si>
    <t>José Angel Sánchez Velázquez</t>
  </si>
  <si>
    <t>Dario García García</t>
  </si>
  <si>
    <t>Karina Piñero Quesada</t>
  </si>
  <si>
    <t>Káterin Piñero Quesada</t>
  </si>
  <si>
    <t>Jairo Cristian Zayas Infante</t>
  </si>
  <si>
    <t>Luis Enrique Pupo Hernández</t>
  </si>
  <si>
    <t>Guillermo Enrique González Creagh</t>
  </si>
  <si>
    <t>Cesar Egnar Lodeiro Santiesteban</t>
  </si>
  <si>
    <t>LT</t>
  </si>
  <si>
    <t>MT</t>
  </si>
  <si>
    <t>Luis Alejandro Arteaga Morales</t>
  </si>
  <si>
    <t>03010469041</t>
  </si>
  <si>
    <t>IPVCE Carlos Marx</t>
  </si>
  <si>
    <t>03042476684</t>
  </si>
  <si>
    <t>03010476763</t>
  </si>
  <si>
    <t>04083077367</t>
  </si>
  <si>
    <t>05050576658</t>
  </si>
  <si>
    <t>05050567764</t>
  </si>
  <si>
    <t>05100576683</t>
  </si>
  <si>
    <t>05051776683</t>
  </si>
  <si>
    <t>05030676705</t>
  </si>
  <si>
    <t>06010676700</t>
  </si>
  <si>
    <t>05101278084</t>
  </si>
  <si>
    <t>04011478173</t>
  </si>
  <si>
    <t>04100279444</t>
  </si>
  <si>
    <t>04062879283</t>
  </si>
  <si>
    <t>04030978182</t>
  </si>
  <si>
    <t>GT</t>
  </si>
  <si>
    <t>Ian Carlos Aguirre González</t>
  </si>
  <si>
    <t>Pedro Gómez Montoya</t>
  </si>
  <si>
    <t>Eddy Alejandro Guerra Rubio</t>
  </si>
  <si>
    <t>04020583066</t>
  </si>
  <si>
    <t>03120148697</t>
  </si>
  <si>
    <t>03091483838</t>
  </si>
  <si>
    <t>IPVCE José Maceo Grajales</t>
  </si>
  <si>
    <t>05072082887</t>
  </si>
  <si>
    <t>oci_mt1</t>
  </si>
  <si>
    <t>oci_gt1</t>
  </si>
  <si>
    <t>oci_gt2</t>
  </si>
  <si>
    <t>oci_gt3</t>
  </si>
  <si>
    <t>oci_gt4</t>
  </si>
  <si>
    <t>oci_ho1</t>
  </si>
  <si>
    <t>oci_ho2</t>
  </si>
  <si>
    <t>oci_ho3</t>
  </si>
  <si>
    <t>oci_ho4</t>
  </si>
  <si>
    <t>oci_ho5</t>
  </si>
  <si>
    <t>oci_lt6</t>
  </si>
  <si>
    <t>oci_lt7</t>
  </si>
  <si>
    <t>oci_lt8</t>
  </si>
  <si>
    <t>oci_lt9</t>
  </si>
  <si>
    <t>oci_lt1</t>
  </si>
  <si>
    <t>oci_lt2</t>
  </si>
  <si>
    <t>oci_lt3</t>
  </si>
  <si>
    <t>oci_lt4</t>
  </si>
  <si>
    <t>oci_lt5</t>
  </si>
  <si>
    <t>VC</t>
  </si>
  <si>
    <t>Orden</t>
  </si>
  <si>
    <t>No</t>
  </si>
  <si>
    <t>ID_DMOJ</t>
  </si>
  <si>
    <t>Nombre y Apellidos</t>
  </si>
  <si>
    <t>ID</t>
  </si>
  <si>
    <t>Dia</t>
  </si>
  <si>
    <t>Problemas</t>
  </si>
  <si>
    <t>PSN 2021</t>
  </si>
  <si>
    <t>Practica</t>
  </si>
  <si>
    <t>P R U E B A S     D E   S E L E C C I O N   P A R A  L A  C I I C  2 0 2 1   E  I O I  O N L I N E</t>
  </si>
  <si>
    <t>FINAL 1</t>
  </si>
  <si>
    <t>FINAL 2</t>
  </si>
  <si>
    <t>E</t>
  </si>
  <si>
    <t>Cesar Rivero Rivero</t>
  </si>
  <si>
    <t>CA</t>
  </si>
  <si>
    <t>05081261058</t>
  </si>
  <si>
    <t>05062360966</t>
  </si>
  <si>
    <t>04060674726</t>
  </si>
  <si>
    <t>04090960961</t>
  </si>
  <si>
    <t>04021374402</t>
  </si>
  <si>
    <t>04010175815</t>
  </si>
  <si>
    <t>03112974962</t>
  </si>
  <si>
    <t>03031574322</t>
  </si>
  <si>
    <t>05073079625</t>
  </si>
  <si>
    <t>Yeleannis Pérez Ruiz</t>
  </si>
  <si>
    <t>Jonathan Morán Alfaro</t>
  </si>
  <si>
    <t>Amaury Meltis Chávez pardo</t>
  </si>
  <si>
    <t>Marco Antonio molina torres</t>
  </si>
  <si>
    <t>Santiago de Jesús Cutiño sablón</t>
  </si>
  <si>
    <t>Ana Laura rodríguez Camacho</t>
  </si>
  <si>
    <t>Liván Carlos cabrera colina</t>
  </si>
  <si>
    <t>Favián González herrera</t>
  </si>
  <si>
    <t>José Aurelio Cruz días</t>
  </si>
  <si>
    <t>IPU Nguyen Van Troi</t>
  </si>
  <si>
    <t>IPVCE Cándido González Morales</t>
  </si>
  <si>
    <t>IPU José Martí Pérez</t>
  </si>
  <si>
    <t>UPU Roberto Joaquín Espino Ávila</t>
  </si>
  <si>
    <t>oci_ca1</t>
  </si>
  <si>
    <t>oci_ca2</t>
  </si>
  <si>
    <t>oci_ca3</t>
  </si>
  <si>
    <t>oci_ca4</t>
  </si>
  <si>
    <t>oci_ca5</t>
  </si>
  <si>
    <t>oci_ca6</t>
  </si>
  <si>
    <t>oci_ca7</t>
  </si>
  <si>
    <t>oci_ca8</t>
  </si>
  <si>
    <t>oci_ca9</t>
  </si>
  <si>
    <t>oci_ca10</t>
  </si>
  <si>
    <t>SS</t>
  </si>
  <si>
    <t>04021972909</t>
  </si>
  <si>
    <t>04041673020</t>
  </si>
  <si>
    <t>04070372952</t>
  </si>
  <si>
    <t>03091973162</t>
  </si>
  <si>
    <t>03121973185</t>
  </si>
  <si>
    <t>Gimel Danilo Borroto Hernandez</t>
  </si>
  <si>
    <t>Fabio Vergel Pérez</t>
  </si>
  <si>
    <t>Thalia de la Caridad Guerra Valdivia</t>
  </si>
  <si>
    <t>Angel Luis MirandaTuriño</t>
  </si>
  <si>
    <t>David Quintana Valdés</t>
  </si>
  <si>
    <t>IPVCE Eusebio Olivera Rodríguez</t>
  </si>
  <si>
    <t>IPU Honrato Del Castillo Cancio</t>
  </si>
  <si>
    <t>oci_ss1</t>
  </si>
  <si>
    <t>oci_ss2</t>
  </si>
  <si>
    <t>oci_ss3</t>
  </si>
  <si>
    <t>oci_ss4</t>
  </si>
  <si>
    <t>oci_ss5</t>
  </si>
  <si>
    <t>04112570408</t>
  </si>
  <si>
    <t>03052170400</t>
  </si>
  <si>
    <t>03061970427</t>
  </si>
  <si>
    <t>03110770566</t>
  </si>
  <si>
    <t>04101370405</t>
  </si>
  <si>
    <t>04101370560</t>
  </si>
  <si>
    <t>05092670498</t>
  </si>
  <si>
    <t>05091771940</t>
  </si>
  <si>
    <t>oci_vc1</t>
  </si>
  <si>
    <t>oci_vc2</t>
  </si>
  <si>
    <t>oci_vc3</t>
  </si>
  <si>
    <t>oci_vc4</t>
  </si>
  <si>
    <t>oci_vc5</t>
  </si>
  <si>
    <t>oci_vc6</t>
  </si>
  <si>
    <t>oci_vc7</t>
  </si>
  <si>
    <t>oci_vc8</t>
  </si>
  <si>
    <t>oci_vc9</t>
  </si>
  <si>
    <t>oci_vc10</t>
  </si>
  <si>
    <t>Manuel Dario Oliver Ballesteros</t>
  </si>
  <si>
    <t>Alberto Leyva Guerra</t>
  </si>
  <si>
    <t>Ernesto Abreu Peraza</t>
  </si>
  <si>
    <t>Carlos Rolando Morell Rodríguez</t>
  </si>
  <si>
    <t>Alain David Escarrá García</t>
  </si>
  <si>
    <t>René Espinosa Arteaga</t>
  </si>
  <si>
    <t>Lianyi Calvo Reyes</t>
  </si>
  <si>
    <t>Gabriel Bonilla Pérez</t>
  </si>
  <si>
    <t>Rocio  Hernández Caballero</t>
  </si>
  <si>
    <t>Victor Edel Vivas Díaz</t>
  </si>
  <si>
    <t>mdario</t>
  </si>
  <si>
    <t>albertolg101</t>
  </si>
  <si>
    <t>Ernesto_Abreu</t>
  </si>
  <si>
    <t>cmorellr</t>
  </si>
  <si>
    <t>Alain_David</t>
  </si>
  <si>
    <t>Rene0046</t>
  </si>
  <si>
    <t>lianyicr</t>
  </si>
  <si>
    <t>rocio_hdz73</t>
  </si>
  <si>
    <t>IPVCE Enresto Che Guevara</t>
  </si>
  <si>
    <t>Cantidad de 10</t>
  </si>
  <si>
    <t>Cantidad de 11</t>
  </si>
  <si>
    <t>Cantidad de 12</t>
  </si>
  <si>
    <t>Cantidad de 9</t>
  </si>
  <si>
    <t>José Miguel Rodríguez Hernández</t>
  </si>
  <si>
    <t>Fernando  Mario Díaz Hernández</t>
  </si>
  <si>
    <t>Josué David García Pérez</t>
  </si>
  <si>
    <t>Carlos Alcide Sifontes Viamontes</t>
  </si>
  <si>
    <t>Samuel Jesús Moreno Martínez</t>
  </si>
  <si>
    <t>José Enrique Flores Herrera</t>
  </si>
  <si>
    <t>Ariel Alejandro González Álvarez</t>
  </si>
  <si>
    <t>Alvaro López Gómez</t>
  </si>
  <si>
    <t>IPU Enrique José Varona</t>
  </si>
  <si>
    <t>Randy Jesús Jorge Aguilera</t>
  </si>
  <si>
    <t>03120178130</t>
  </si>
  <si>
    <t>María Karla Figueredo Rojas</t>
  </si>
  <si>
    <t>IPU Jesús Menende</t>
  </si>
  <si>
    <t>Erik Velázquez Cuevas</t>
  </si>
  <si>
    <t>oci_ho6</t>
  </si>
  <si>
    <t>oci_ho7</t>
  </si>
  <si>
    <t>oci_ho8</t>
  </si>
  <si>
    <t>04072978160</t>
  </si>
  <si>
    <t>CM</t>
  </si>
  <si>
    <t>oci_cm1</t>
  </si>
  <si>
    <t>oci_cm2</t>
  </si>
  <si>
    <t>oci_cm3</t>
  </si>
  <si>
    <t>oci_cm4</t>
  </si>
  <si>
    <t>oci_cm5</t>
  </si>
  <si>
    <t>oci_cm6</t>
  </si>
  <si>
    <t>oci_cm7</t>
  </si>
  <si>
    <t>oci_cm8</t>
  </si>
  <si>
    <t>05012775284</t>
  </si>
  <si>
    <t>05100775122</t>
  </si>
  <si>
    <t>04091768980</t>
  </si>
  <si>
    <t>04110175406</t>
  </si>
  <si>
    <t>04100575361</t>
  </si>
  <si>
    <t>03081275368</t>
  </si>
  <si>
    <t>03051375146</t>
  </si>
  <si>
    <t>06082776241</t>
  </si>
  <si>
    <t>IPVCE Máximo Gómez Báez</t>
  </si>
  <si>
    <t>Total de Registrados</t>
  </si>
  <si>
    <t>CF</t>
  </si>
  <si>
    <t>Adrián Martínez Alba.</t>
  </si>
  <si>
    <t>Alain Álvarez Vergara</t>
  </si>
  <si>
    <t>03031104279</t>
  </si>
  <si>
    <t>04062372304</t>
  </si>
  <si>
    <t>03121672145</t>
  </si>
  <si>
    <t>03010472086</t>
  </si>
  <si>
    <t>04111472225</t>
  </si>
  <si>
    <t>03071860103</t>
  </si>
  <si>
    <t>04052572067</t>
  </si>
  <si>
    <t>03070872301</t>
  </si>
  <si>
    <t>IPVCE Carlos Roloff</t>
  </si>
  <si>
    <t>IPU Batalla Mal Tiempo</t>
  </si>
  <si>
    <t>oci_cf1</t>
  </si>
  <si>
    <t>oci_cf2</t>
  </si>
  <si>
    <t>oci_cf3</t>
  </si>
  <si>
    <t>oci_cf4</t>
  </si>
  <si>
    <t>oci_cf5</t>
  </si>
  <si>
    <t>oci_cf6</t>
  </si>
  <si>
    <t>oci_cf7</t>
  </si>
  <si>
    <t>oci_cf8</t>
  </si>
  <si>
    <t>oci_cf9</t>
  </si>
  <si>
    <t>oci_cf10</t>
  </si>
  <si>
    <t>GR</t>
  </si>
  <si>
    <t>AR</t>
  </si>
  <si>
    <t>04091665522</t>
  </si>
  <si>
    <t>03010762889</t>
  </si>
  <si>
    <t>Ernesto González Vargas</t>
  </si>
  <si>
    <t>03091364240</t>
  </si>
  <si>
    <t>IPVCE  Mártires de Humboldt 7</t>
  </si>
  <si>
    <t>oci_ar1</t>
  </si>
  <si>
    <t>oci_ar2</t>
  </si>
  <si>
    <t>oci_ar3</t>
  </si>
  <si>
    <t>LH</t>
  </si>
  <si>
    <t>Guillermo Hughes Cardona</t>
  </si>
  <si>
    <t>Enrique A. González Moreira</t>
  </si>
  <si>
    <t>Jennifer Arencibia Perezleo</t>
  </si>
  <si>
    <t>Miguel Bermúdez Jordán</t>
  </si>
  <si>
    <t>Daniela Camejo Abreu</t>
  </si>
  <si>
    <t>Isidro A. Abello García</t>
  </si>
  <si>
    <t>Alain Torres Rodríguez</t>
  </si>
  <si>
    <t>05011467252</t>
  </si>
  <si>
    <t>IPVCE Vladimir Ilich Lenin</t>
  </si>
  <si>
    <t>oci_lh1</t>
  </si>
  <si>
    <t>oci_lh2</t>
  </si>
  <si>
    <t>oci_lh3</t>
  </si>
  <si>
    <t>oci_lh4</t>
  </si>
  <si>
    <t>oci_lh5</t>
  </si>
  <si>
    <t>oci_lh6</t>
  </si>
  <si>
    <t>oci_lh7</t>
  </si>
  <si>
    <t>oci_gr1</t>
  </si>
  <si>
    <t>oci_gr2</t>
  </si>
  <si>
    <t>oci_gr3</t>
  </si>
  <si>
    <t>oci_gr4</t>
  </si>
  <si>
    <t>oci_gr5</t>
  </si>
  <si>
    <t>oci_gr6</t>
  </si>
  <si>
    <t>oci_gr7</t>
  </si>
  <si>
    <t>Leonardo Osorio Mengana</t>
  </si>
  <si>
    <t>Jhoan Luis González Perdomo</t>
  </si>
  <si>
    <t>Igoris Manuel Perez Moreno</t>
  </si>
  <si>
    <t>Addiel Alejandro Carrazana García</t>
  </si>
  <si>
    <t>Daniel Alejandro Cruz Peña</t>
  </si>
  <si>
    <t>Alejandro Bonilla Reina</t>
  </si>
  <si>
    <t>Noel Josue Rodriguez Santoya</t>
  </si>
  <si>
    <t>03092779749</t>
  </si>
  <si>
    <t>03010379767</t>
  </si>
  <si>
    <t>05010579608</t>
  </si>
  <si>
    <t>05092780243</t>
  </si>
  <si>
    <t>03020779626</t>
  </si>
  <si>
    <t>05091779841</t>
  </si>
  <si>
    <t>IPVCE  Silberto Álvarez Aroche</t>
  </si>
  <si>
    <t>IPU Mártires de Girón</t>
  </si>
  <si>
    <t>04010680248</t>
  </si>
  <si>
    <t>Provincias</t>
  </si>
  <si>
    <t>FernandoM</t>
  </si>
  <si>
    <t>Josue17904</t>
  </si>
  <si>
    <t>XCL544</t>
  </si>
  <si>
    <t>alvarolg27</t>
  </si>
  <si>
    <t>IJ</t>
  </si>
  <si>
    <t>MB</t>
  </si>
  <si>
    <t>SC</t>
  </si>
  <si>
    <t>PR</t>
  </si>
  <si>
    <t>Victor Manuel Vena Barrios</t>
  </si>
  <si>
    <t>Edgar Davian Maragoto Yañez</t>
  </si>
  <si>
    <t>Alejandro Manuel García Peña</t>
  </si>
  <si>
    <t>Carlos Javier Blanco Moreira</t>
  </si>
  <si>
    <t>Sergio Valdés Valdés</t>
  </si>
  <si>
    <t>Alejandro Marrero García</t>
  </si>
  <si>
    <t>03052062322</t>
  </si>
  <si>
    <t>03081762268</t>
  </si>
  <si>
    <t>04010762359</t>
  </si>
  <si>
    <t>04032877081</t>
  </si>
  <si>
    <t>05020462308</t>
  </si>
  <si>
    <t>05102362349</t>
  </si>
  <si>
    <t>05061462309</t>
  </si>
  <si>
    <t>oci_pr1</t>
  </si>
  <si>
    <t>oci_pr2</t>
  </si>
  <si>
    <t>oci_pr3</t>
  </si>
  <si>
    <t>oci_pr4</t>
  </si>
  <si>
    <t>oci_pr5</t>
  </si>
  <si>
    <t>oci_pr6</t>
  </si>
  <si>
    <t>oci_pr7</t>
  </si>
  <si>
    <t xml:space="preserve"> IPVCE  Federico Engels</t>
  </si>
  <si>
    <t>Yang Marcos Campos López</t>
  </si>
  <si>
    <t>Alex Moreno Rodríguez</t>
  </si>
  <si>
    <t>Daniel José Amador Castillo</t>
  </si>
  <si>
    <t>Francisco Hung Rici</t>
  </si>
  <si>
    <t>IPU Cuqui Bocsh</t>
  </si>
  <si>
    <t>oci_sc1</t>
  </si>
  <si>
    <t>oci_sc2</t>
  </si>
  <si>
    <t>oci_sc3</t>
  </si>
  <si>
    <t>oci_sc4</t>
  </si>
  <si>
    <t>oci_sc5</t>
  </si>
  <si>
    <t>oci_sc6</t>
  </si>
  <si>
    <t>oci_sc7</t>
  </si>
  <si>
    <t>oci_sc8</t>
  </si>
  <si>
    <t>oci_sc9</t>
  </si>
  <si>
    <t>oci_sc10</t>
  </si>
  <si>
    <t>IPVCE Antonio Maceo Grajales</t>
  </si>
  <si>
    <t xml:space="preserve">IPU Mario Maceo </t>
  </si>
  <si>
    <t>IPU Rafael María de Mendive</t>
  </si>
  <si>
    <t>03122882646</t>
  </si>
  <si>
    <t>04060281248</t>
  </si>
  <si>
    <t>04071981283</t>
  </si>
  <si>
    <t>05090881360</t>
  </si>
  <si>
    <t>05121281340</t>
  </si>
  <si>
    <t xml:space="preserve">05020181203 </t>
  </si>
  <si>
    <t>Cristian Morgado Castañeda</t>
  </si>
  <si>
    <t>05022274963</t>
  </si>
  <si>
    <t>IPU Cptán Roberto Rodríguez</t>
  </si>
  <si>
    <t>IPU Mariano Clemente</t>
  </si>
  <si>
    <t>gabrielbp</t>
  </si>
  <si>
    <t>victoredel</t>
  </si>
  <si>
    <t>Dairon Javier Pérez Jiménez</t>
  </si>
  <si>
    <t>04082168961</t>
  </si>
  <si>
    <t>IPU Martín Dihigo</t>
  </si>
  <si>
    <t>Raúl González Farriol</t>
  </si>
  <si>
    <t>03040273042</t>
  </si>
  <si>
    <t>Ultima actualización: Lunes  03 de mayo de 2021 Hora: 1:04 pm</t>
  </si>
  <si>
    <t>Cantidad</t>
  </si>
  <si>
    <t xml:space="preserve">Práctica_A Diferencia Productiva </t>
  </si>
  <si>
    <t>Práctica_B Luciérnaga</t>
  </si>
  <si>
    <t xml:space="preserve">Práctica_C  Transformando Palabras </t>
  </si>
  <si>
    <t xml:space="preserve">Práctica_D  Cruces en Eprusia </t>
  </si>
  <si>
    <t>Práctica_E Dina</t>
  </si>
  <si>
    <t>oci_lh8</t>
  </si>
  <si>
    <t>Graciela Bermúdez Jordán</t>
  </si>
  <si>
    <t>Jesús Yadiel Chaviano López</t>
  </si>
  <si>
    <t>Elio Gabriel Varela Hernández</t>
  </si>
  <si>
    <t>Alejandro González Martínez</t>
  </si>
  <si>
    <t>Hemsly Emanuel Hernández Díaz</t>
  </si>
  <si>
    <t>Jonh Mauris López Ramos</t>
  </si>
  <si>
    <t>Mauricio Avalos Tamayo</t>
  </si>
  <si>
    <t>Raivel Lorenzo Valiente</t>
  </si>
  <si>
    <t>Pedro Dennis Pérez Marquez</t>
  </si>
  <si>
    <t>Oscar Raúl García Almestre</t>
  </si>
  <si>
    <t>Saúl David Rubio Landázuri</t>
  </si>
  <si>
    <t>Fernando David Méndez Viviendo</t>
  </si>
  <si>
    <t>Manuel de Jesús Boyé Silva</t>
  </si>
  <si>
    <t>Fabio Ernesto Limia Nápoles</t>
  </si>
  <si>
    <t>Joel Jeréz Domínguez</t>
  </si>
  <si>
    <t>04040670485</t>
  </si>
  <si>
    <t>03103170501</t>
  </si>
  <si>
    <t>Total de participantes</t>
  </si>
  <si>
    <t>Total inscritos</t>
  </si>
  <si>
    <t>Total de participantes dia 1</t>
  </si>
  <si>
    <t>Total de participantes dia 2</t>
  </si>
  <si>
    <t>oci_lh9</t>
  </si>
  <si>
    <t xml:space="preserve"> Jonathan de Armas Avila</t>
  </si>
  <si>
    <t>03032968249</t>
  </si>
  <si>
    <t xml:space="preserve">Final_1A Puentes aéreos </t>
  </si>
  <si>
    <t xml:space="preserve">Final_1B Defensa de Gnirut </t>
  </si>
  <si>
    <t xml:space="preserve">Final_1C Malvaviscos </t>
  </si>
  <si>
    <t>Ana Sabrina Salvador Pérez</t>
  </si>
  <si>
    <t>P R U E B A S    D E   S E L E C C I O N   P A R A  L A  C I I C   2 0 2 1   E   I O I   O N L I N E</t>
  </si>
  <si>
    <t xml:space="preserve">Final_2A Ordenando estudiantes </t>
  </si>
  <si>
    <t>Final_2B Xorsum</t>
  </si>
  <si>
    <t xml:space="preserve">Final_2D C-3BA y las partes </t>
  </si>
  <si>
    <t xml:space="preserve">Final_2C Escape de la prisión </t>
  </si>
  <si>
    <t>MY</t>
  </si>
  <si>
    <t>Total de particpantes por Provincia</t>
  </si>
  <si>
    <t>Seleccionado para CIIC 2021</t>
  </si>
  <si>
    <t>Jonh Mauris López Ramos.</t>
  </si>
  <si>
    <t>Mauricio Avalos Tamayo.</t>
  </si>
  <si>
    <t>Fernando Mario Díaz Hernández</t>
  </si>
  <si>
    <t>Jonathan de Armas Avila</t>
  </si>
  <si>
    <t>Rocio Hernández Caballero</t>
  </si>
  <si>
    <t>Nota: Los que estan en rojo de la provincia de Holguin quedan descalificados por cometer fraude en el problema xorsum (2B).</t>
  </si>
  <si>
    <t>Sekai02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</si>
</sst>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206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21409A"/>
      <name val="Calibri"/>
      <family val="2"/>
      <charset val="1"/>
    </font>
    <font>
      <b/>
      <sz val="12"/>
      <color rgb="FF00A65D"/>
      <name val="Calibri"/>
      <family val="2"/>
      <charset val="1"/>
    </font>
    <font>
      <sz val="11"/>
      <color rgb="FFE0EFD4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1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6"/>
      <color rgb="FF002060"/>
      <name val="Calibri"/>
      <family val="2"/>
      <charset val="1"/>
    </font>
    <font>
      <b/>
      <sz val="14"/>
      <color rgb="FFFF0000"/>
      <name val="Calibri"/>
      <family val="2"/>
      <scheme val="minor"/>
    </font>
    <font>
      <b/>
      <sz val="14"/>
      <color rgb="FF008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7E4BD"/>
        <bgColor rgb="FFE0EFD4"/>
      </patternFill>
    </fill>
    <fill>
      <patternFill patternType="solid">
        <fgColor theme="0"/>
        <bgColor rgb="FFBCE4E5"/>
      </patternFill>
    </fill>
    <fill>
      <patternFill patternType="solid">
        <fgColor rgb="FF0066B3"/>
        <bgColor rgb="FF008080"/>
      </patternFill>
    </fill>
    <fill>
      <patternFill patternType="solid">
        <fgColor rgb="FFD9D9D9"/>
        <bgColor rgb="FFD7E4BD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ED1C2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E0EFD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ED1C2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7" borderId="0" xfId="0" applyFill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3" xfId="0" applyBorder="1"/>
    <xf numFmtId="49" fontId="0" fillId="0" borderId="3" xfId="0" applyNumberFormat="1" applyBorder="1" applyAlignment="1">
      <alignment horizontal="center"/>
    </xf>
    <xf numFmtId="0" fontId="10" fillId="0" borderId="0" xfId="0" applyFont="1"/>
    <xf numFmtId="0" fontId="10" fillId="0" borderId="3" xfId="0" applyFont="1" applyBorder="1"/>
    <xf numFmtId="0" fontId="10" fillId="6" borderId="0" xfId="0" applyFont="1" applyFill="1" applyAlignment="1">
      <alignment horizontal="center"/>
    </xf>
    <xf numFmtId="0" fontId="11" fillId="6" borderId="0" xfId="0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Border="1"/>
    <xf numFmtId="0" fontId="10" fillId="11" borderId="0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0" borderId="0" xfId="0"/>
    <xf numFmtId="0" fontId="0" fillId="0" borderId="0" xfId="0"/>
    <xf numFmtId="0" fontId="12" fillId="0" borderId="0" xfId="0" applyFont="1" applyAlignment="1">
      <alignment horizontal="left"/>
    </xf>
    <xf numFmtId="0" fontId="0" fillId="0" borderId="0" xfId="0"/>
    <xf numFmtId="22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/>
    <xf numFmtId="49" fontId="13" fillId="0" borderId="0" xfId="0" applyNumberFormat="1" applyFont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8" fillId="9" borderId="0" xfId="0" applyFont="1" applyFill="1" applyAlignment="1">
      <alignment horizontal="center" vertical="center"/>
    </xf>
    <xf numFmtId="0" fontId="16" fillId="11" borderId="0" xfId="0" applyFont="1" applyFill="1"/>
    <xf numFmtId="0" fontId="0" fillId="11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11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5" fillId="0" borderId="1" xfId="0" applyNumberFormat="1" applyFont="1" applyBorder="1" applyAlignment="1">
      <alignment horizontal="center" vertical="center"/>
    </xf>
    <xf numFmtId="1" fontId="18" fillId="9" borderId="0" xfId="0" applyNumberFormat="1" applyFont="1" applyFill="1" applyAlignment="1">
      <alignment horizontal="center" vertical="center"/>
    </xf>
    <xf numFmtId="0" fontId="12" fillId="11" borderId="0" xfId="0" applyFont="1" applyFill="1" applyAlignment="1">
      <alignment horizontal="center"/>
    </xf>
    <xf numFmtId="0" fontId="19" fillId="0" borderId="0" xfId="0" applyFont="1"/>
    <xf numFmtId="0" fontId="19" fillId="0" borderId="3" xfId="0" applyFont="1" applyBorder="1"/>
    <xf numFmtId="0" fontId="16" fillId="11" borderId="3" xfId="0" applyFont="1" applyFill="1" applyBorder="1"/>
    <xf numFmtId="1" fontId="4" fillId="0" borderId="0" xfId="0" applyNumberFormat="1" applyFont="1" applyAlignment="1">
      <alignment horizontal="center" vertical="center"/>
    </xf>
    <xf numFmtId="1" fontId="0" fillId="0" borderId="0" xfId="0" applyNumberFormat="1"/>
    <xf numFmtId="1" fontId="15" fillId="3" borderId="1" xfId="0" applyNumberFormat="1" applyFont="1" applyFill="1" applyBorder="1" applyAlignment="1">
      <alignment horizontal="center"/>
    </xf>
    <xf numFmtId="1" fontId="10" fillId="0" borderId="0" xfId="0" applyNumberFormat="1" applyFont="1"/>
    <xf numFmtId="1" fontId="10" fillId="0" borderId="3" xfId="0" applyNumberFormat="1" applyFont="1" applyBorder="1"/>
    <xf numFmtId="1" fontId="19" fillId="0" borderId="0" xfId="0" applyNumberFormat="1" applyFont="1"/>
    <xf numFmtId="1" fontId="19" fillId="0" borderId="3" xfId="0" applyNumberFormat="1" applyFont="1" applyBorder="1"/>
    <xf numFmtId="1" fontId="0" fillId="0" borderId="3" xfId="0" applyNumberFormat="1" applyBorder="1"/>
    <xf numFmtId="1" fontId="12" fillId="0" borderId="0" xfId="0" applyNumberFormat="1" applyFont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9" fillId="0" borderId="0" xfId="0" applyFont="1" applyAlignment="1">
      <alignment horizontal="left"/>
    </xf>
    <xf numFmtId="0" fontId="13" fillId="0" borderId="0" xfId="0" applyFont="1"/>
    <xf numFmtId="0" fontId="20" fillId="0" borderId="0" xfId="0" applyFont="1" applyAlignment="1">
      <alignment horizontal="left"/>
    </xf>
    <xf numFmtId="1" fontId="4" fillId="11" borderId="1" xfId="0" applyNumberFormat="1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1" fontId="4" fillId="11" borderId="1" xfId="0" applyNumberFormat="1" applyFont="1" applyFill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/>
    </xf>
    <xf numFmtId="0" fontId="22" fillId="0" borderId="0" xfId="0" applyFont="1" applyAlignment="1">
      <alignment horizontal="left"/>
    </xf>
    <xf numFmtId="1" fontId="4" fillId="13" borderId="1" xfId="0" applyNumberFormat="1" applyFont="1" applyFill="1" applyBorder="1" applyAlignment="1">
      <alignment vertical="center"/>
    </xf>
    <xf numFmtId="0" fontId="0" fillId="13" borderId="1" xfId="0" applyFont="1" applyFill="1" applyBorder="1" applyAlignment="1">
      <alignment vertical="center"/>
    </xf>
    <xf numFmtId="0" fontId="8" fillId="14" borderId="1" xfId="0" applyFont="1" applyFill="1" applyBorder="1" applyAlignment="1">
      <alignment horizontal="center" vertical="center"/>
    </xf>
    <xf numFmtId="1" fontId="5" fillId="13" borderId="1" xfId="0" applyNumberFormat="1" applyFont="1" applyFill="1" applyBorder="1" applyAlignment="1">
      <alignment horizontal="center" vertical="center"/>
    </xf>
    <xf numFmtId="1" fontId="6" fillId="13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6" fillId="12" borderId="0" xfId="0" applyFont="1" applyFill="1" applyAlignment="1"/>
    <xf numFmtId="0" fontId="16" fillId="12" borderId="0" xfId="0" applyFont="1" applyFill="1" applyAlignment="1">
      <alignment horizontal="center"/>
    </xf>
    <xf numFmtId="0" fontId="16" fillId="12" borderId="0" xfId="0" applyFont="1" applyFill="1"/>
    <xf numFmtId="49" fontId="16" fillId="12" borderId="0" xfId="0" applyNumberFormat="1" applyFont="1" applyFill="1" applyAlignment="1">
      <alignment horizontal="center"/>
    </xf>
    <xf numFmtId="0" fontId="23" fillId="0" borderId="0" xfId="0" applyFont="1" applyAlignment="1">
      <alignment horizontal="left"/>
    </xf>
    <xf numFmtId="0" fontId="12" fillId="15" borderId="0" xfId="0" applyFont="1" applyFill="1" applyAlignment="1"/>
    <xf numFmtId="0" fontId="12" fillId="15" borderId="0" xfId="0" applyFont="1" applyFill="1" applyAlignment="1">
      <alignment horizontal="center"/>
    </xf>
    <xf numFmtId="0" fontId="12" fillId="15" borderId="0" xfId="0" applyFont="1" applyFill="1"/>
    <xf numFmtId="49" fontId="12" fillId="15" borderId="0" xfId="0" applyNumberFormat="1" applyFont="1" applyFill="1" applyAlignment="1">
      <alignment horizontal="center"/>
    </xf>
    <xf numFmtId="0" fontId="12" fillId="16" borderId="0" xfId="0" applyFont="1" applyFill="1" applyAlignment="1"/>
    <xf numFmtId="0" fontId="12" fillId="16" borderId="0" xfId="0" applyFont="1" applyFill="1" applyAlignment="1">
      <alignment horizontal="center"/>
    </xf>
    <xf numFmtId="0" fontId="12" fillId="16" borderId="0" xfId="0" applyFont="1" applyFill="1"/>
    <xf numFmtId="49" fontId="12" fillId="16" borderId="0" xfId="0" applyNumberFormat="1" applyFont="1" applyFill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26">
    <dxf>
      <font>
        <b/>
        <i val="0"/>
        <color rgb="FFFF0000"/>
      </font>
    </dxf>
    <dxf>
      <font>
        <b/>
        <i val="0"/>
        <color rgb="FF0000CC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00CC"/>
      </font>
    </dxf>
    <dxf>
      <font>
        <b/>
        <i val="0"/>
        <color rgb="FF008000"/>
      </font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00CC"/>
      </font>
    </dxf>
    <dxf>
      <font>
        <b/>
        <i val="0"/>
        <color rgb="FF008000"/>
      </font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00CC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00CC"/>
      </font>
    </dxf>
    <dxf>
      <font>
        <b/>
        <i val="0"/>
        <color rgb="FF008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205154</xdr:colOff>
      <xdr:row>0</xdr:row>
      <xdr:rowOff>14654</xdr:rowOff>
    </xdr:from>
    <xdr:to>
      <xdr:col>8</xdr:col>
      <xdr:colOff>696058</xdr:colOff>
      <xdr:row>4</xdr:row>
      <xdr:rowOff>144315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039" y="14654"/>
          <a:ext cx="8924192" cy="891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205154</xdr:colOff>
      <xdr:row>0</xdr:row>
      <xdr:rowOff>14654</xdr:rowOff>
    </xdr:from>
    <xdr:to>
      <xdr:col>8</xdr:col>
      <xdr:colOff>696058</xdr:colOff>
      <xdr:row>4</xdr:row>
      <xdr:rowOff>144315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454" y="14654"/>
          <a:ext cx="7768004" cy="891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299634</xdr:colOff>
      <xdr:row>0</xdr:row>
      <xdr:rowOff>67236</xdr:rowOff>
    </xdr:from>
    <xdr:to>
      <xdr:col>18</xdr:col>
      <xdr:colOff>77843</xdr:colOff>
      <xdr:row>8</xdr:row>
      <xdr:rowOff>82826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08" y="67236"/>
          <a:ext cx="8831100" cy="876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112794</xdr:colOff>
      <xdr:row>0</xdr:row>
      <xdr:rowOff>75197</xdr:rowOff>
    </xdr:from>
    <xdr:to>
      <xdr:col>19</xdr:col>
      <xdr:colOff>372582</xdr:colOff>
      <xdr:row>9</xdr:row>
      <xdr:rowOff>66118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55" y="75197"/>
          <a:ext cx="9783309" cy="881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28"/>
  <sheetViews>
    <sheetView showGridLines="0" zoomScale="130" zoomScaleNormal="130" workbookViewId="0">
      <pane ySplit="6" topLeftCell="A22" activePane="bottomLeft" state="frozen"/>
      <selection pane="bottomLeft" activeCell="E9" sqref="E9"/>
    </sheetView>
  </sheetViews>
  <sheetFormatPr baseColWidth="10" defaultRowHeight="15" x14ac:dyDescent="0.25"/>
  <cols>
    <col min="1" max="1" width="1.7109375" customWidth="1"/>
    <col min="2" max="2" width="5.85546875" style="1" customWidth="1"/>
    <col min="3" max="3" width="11.7109375" style="2" customWidth="1"/>
    <col min="4" max="4" width="8.5703125" style="1" customWidth="1"/>
    <col min="5" max="5" width="32.7109375" bestFit="1" customWidth="1"/>
    <col min="6" max="6" width="12.85546875" style="3" customWidth="1"/>
    <col min="7" max="7" width="31" style="2" bestFit="1" customWidth="1"/>
    <col min="8" max="8" width="6.42578125" style="1" bestFit="1" customWidth="1"/>
    <col min="9" max="9" width="14.42578125" customWidth="1"/>
  </cols>
  <sheetData>
    <row r="6" spans="2:9" x14ac:dyDescent="0.25">
      <c r="B6" s="4" t="s">
        <v>6</v>
      </c>
      <c r="C6" s="4" t="s">
        <v>10</v>
      </c>
      <c r="D6" s="4" t="s">
        <v>5</v>
      </c>
      <c r="E6" s="5" t="s">
        <v>7</v>
      </c>
      <c r="F6" s="6" t="s">
        <v>17</v>
      </c>
      <c r="G6" s="35" t="s">
        <v>8</v>
      </c>
      <c r="H6" s="4" t="s">
        <v>9</v>
      </c>
      <c r="I6" s="4" t="s">
        <v>11</v>
      </c>
    </row>
    <row r="7" spans="2:9" x14ac:dyDescent="0.25">
      <c r="B7" s="1">
        <v>1</v>
      </c>
      <c r="C7" s="2" t="s">
        <v>260</v>
      </c>
      <c r="D7" s="1" t="s">
        <v>254</v>
      </c>
      <c r="E7" t="s">
        <v>383</v>
      </c>
      <c r="F7" s="3" t="s">
        <v>255</v>
      </c>
      <c r="G7" s="2" t="s">
        <v>259</v>
      </c>
      <c r="H7" s="1">
        <v>11</v>
      </c>
    </row>
    <row r="8" spans="2:9" x14ac:dyDescent="0.25">
      <c r="B8" s="1">
        <v>2</v>
      </c>
      <c r="C8" s="2" t="s">
        <v>261</v>
      </c>
      <c r="D8" s="1" t="s">
        <v>254</v>
      </c>
      <c r="E8" t="s">
        <v>384</v>
      </c>
      <c r="F8" s="3" t="s">
        <v>256</v>
      </c>
      <c r="G8" s="2" t="s">
        <v>259</v>
      </c>
      <c r="H8" s="1">
        <v>12</v>
      </c>
    </row>
    <row r="9" spans="2:9" x14ac:dyDescent="0.25">
      <c r="B9" s="1">
        <v>3</v>
      </c>
      <c r="C9" s="2" t="s">
        <v>262</v>
      </c>
      <c r="D9" s="1" t="s">
        <v>254</v>
      </c>
      <c r="E9" t="s">
        <v>257</v>
      </c>
      <c r="F9" s="3" t="s">
        <v>258</v>
      </c>
      <c r="G9" s="2" t="s">
        <v>259</v>
      </c>
      <c r="H9" s="1">
        <v>12</v>
      </c>
    </row>
    <row r="10" spans="2:9" x14ac:dyDescent="0.25">
      <c r="B10" s="1">
        <v>4</v>
      </c>
      <c r="C10" s="2" t="s">
        <v>124</v>
      </c>
      <c r="D10" s="1" t="s">
        <v>101</v>
      </c>
      <c r="E10" t="s">
        <v>111</v>
      </c>
      <c r="F10" s="3" t="s">
        <v>102</v>
      </c>
      <c r="G10" s="2" t="s">
        <v>120</v>
      </c>
      <c r="H10" s="1">
        <v>10</v>
      </c>
    </row>
    <row r="11" spans="2:9" x14ac:dyDescent="0.25">
      <c r="B11" s="1">
        <v>5</v>
      </c>
      <c r="C11" s="2" t="s">
        <v>133</v>
      </c>
      <c r="D11" s="1" t="s">
        <v>101</v>
      </c>
      <c r="E11" t="s">
        <v>119</v>
      </c>
      <c r="F11" s="3" t="s">
        <v>358</v>
      </c>
      <c r="G11" s="2" t="s">
        <v>123</v>
      </c>
      <c r="H11" s="1">
        <v>11</v>
      </c>
    </row>
    <row r="12" spans="2:9" s="36" customFormat="1" x14ac:dyDescent="0.25">
      <c r="B12" s="1">
        <v>6</v>
      </c>
      <c r="C12" s="2" t="s">
        <v>125</v>
      </c>
      <c r="D12" s="1" t="s">
        <v>101</v>
      </c>
      <c r="E12" s="36" t="s">
        <v>112</v>
      </c>
      <c r="F12" s="3" t="s">
        <v>103</v>
      </c>
      <c r="G12" s="2" t="s">
        <v>120</v>
      </c>
      <c r="H12" s="1">
        <v>10</v>
      </c>
    </row>
    <row r="13" spans="2:9" s="36" customFormat="1" x14ac:dyDescent="0.25">
      <c r="B13" s="1">
        <v>7</v>
      </c>
      <c r="C13" s="2" t="s">
        <v>126</v>
      </c>
      <c r="D13" s="1" t="s">
        <v>101</v>
      </c>
      <c r="E13" s="36" t="s">
        <v>113</v>
      </c>
      <c r="F13" s="3" t="s">
        <v>104</v>
      </c>
      <c r="G13" s="2" t="s">
        <v>120</v>
      </c>
      <c r="H13" s="1">
        <v>11</v>
      </c>
    </row>
    <row r="14" spans="2:9" s="36" customFormat="1" x14ac:dyDescent="0.25">
      <c r="B14" s="1">
        <v>8</v>
      </c>
      <c r="C14" s="2" t="s">
        <v>127</v>
      </c>
      <c r="D14" s="1" t="s">
        <v>101</v>
      </c>
      <c r="E14" s="36" t="s">
        <v>114</v>
      </c>
      <c r="F14" s="3" t="s">
        <v>105</v>
      </c>
      <c r="G14" s="2" t="s">
        <v>121</v>
      </c>
      <c r="H14" s="1">
        <v>11</v>
      </c>
    </row>
    <row r="15" spans="2:9" x14ac:dyDescent="0.25">
      <c r="B15" s="1">
        <v>9</v>
      </c>
      <c r="C15" s="2" t="s">
        <v>128</v>
      </c>
      <c r="D15" s="1" t="s">
        <v>101</v>
      </c>
      <c r="E15" t="s">
        <v>115</v>
      </c>
      <c r="F15" s="3" t="s">
        <v>106</v>
      </c>
      <c r="G15" s="2" t="s">
        <v>122</v>
      </c>
      <c r="H15" s="1">
        <v>11</v>
      </c>
    </row>
    <row r="16" spans="2:9" x14ac:dyDescent="0.25">
      <c r="B16" s="1">
        <v>10</v>
      </c>
      <c r="C16" s="2" t="s">
        <v>129</v>
      </c>
      <c r="D16" s="1" t="s">
        <v>101</v>
      </c>
      <c r="E16" t="s">
        <v>116</v>
      </c>
      <c r="F16" s="3" t="s">
        <v>107</v>
      </c>
      <c r="G16" s="2" t="s">
        <v>121</v>
      </c>
      <c r="H16" s="1">
        <v>11</v>
      </c>
    </row>
    <row r="17" spans="2:9" x14ac:dyDescent="0.25">
      <c r="B17" s="1">
        <v>11</v>
      </c>
      <c r="C17" s="2" t="s">
        <v>130</v>
      </c>
      <c r="D17" s="1" t="s">
        <v>101</v>
      </c>
      <c r="E17" t="s">
        <v>117</v>
      </c>
      <c r="F17" s="3" t="s">
        <v>108</v>
      </c>
      <c r="G17" s="2" t="s">
        <v>121</v>
      </c>
      <c r="H17" s="1">
        <v>12</v>
      </c>
    </row>
    <row r="18" spans="2:9" x14ac:dyDescent="0.25">
      <c r="B18" s="1">
        <v>12</v>
      </c>
      <c r="C18" s="2" t="s">
        <v>131</v>
      </c>
      <c r="D18" s="1" t="s">
        <v>101</v>
      </c>
      <c r="E18" t="s">
        <v>118</v>
      </c>
      <c r="F18" s="3" t="s">
        <v>109</v>
      </c>
      <c r="G18" s="2" t="s">
        <v>123</v>
      </c>
      <c r="H18" s="1">
        <v>12</v>
      </c>
    </row>
    <row r="19" spans="2:9" x14ac:dyDescent="0.25">
      <c r="B19" s="1">
        <v>13</v>
      </c>
      <c r="C19" s="2" t="s">
        <v>132</v>
      </c>
      <c r="D19" s="1" t="s">
        <v>101</v>
      </c>
      <c r="E19" t="s">
        <v>357</v>
      </c>
      <c r="F19" s="3" t="s">
        <v>110</v>
      </c>
      <c r="G19" s="2" t="s">
        <v>123</v>
      </c>
      <c r="H19" s="1">
        <v>10</v>
      </c>
    </row>
    <row r="20" spans="2:9" x14ac:dyDescent="0.25">
      <c r="B20" s="1">
        <v>14</v>
      </c>
      <c r="C20" s="2" t="s">
        <v>243</v>
      </c>
      <c r="D20" s="1" t="s">
        <v>230</v>
      </c>
      <c r="E20" t="s">
        <v>231</v>
      </c>
      <c r="F20" s="3" t="s">
        <v>233</v>
      </c>
      <c r="G20" s="2" t="s">
        <v>241</v>
      </c>
      <c r="H20" s="1">
        <v>12</v>
      </c>
    </row>
    <row r="21" spans="2:9" x14ac:dyDescent="0.25">
      <c r="B21" s="1">
        <v>15</v>
      </c>
      <c r="C21" s="2" t="s">
        <v>252</v>
      </c>
      <c r="D21" s="1" t="s">
        <v>230</v>
      </c>
      <c r="E21" t="s">
        <v>366</v>
      </c>
      <c r="F21" s="3" t="s">
        <v>367</v>
      </c>
      <c r="G21" s="2" t="s">
        <v>242</v>
      </c>
      <c r="H21" s="1">
        <v>12</v>
      </c>
    </row>
    <row r="22" spans="2:9" x14ac:dyDescent="0.25">
      <c r="B22" s="1">
        <v>16</v>
      </c>
      <c r="C22" s="2" t="s">
        <v>244</v>
      </c>
      <c r="D22" s="1" t="s">
        <v>230</v>
      </c>
      <c r="E22" t="s">
        <v>377</v>
      </c>
      <c r="F22" s="3" t="s">
        <v>234</v>
      </c>
      <c r="G22" s="2" t="s">
        <v>241</v>
      </c>
      <c r="H22" s="1">
        <v>11</v>
      </c>
    </row>
    <row r="23" spans="2:9" x14ac:dyDescent="0.25">
      <c r="B23" s="1">
        <v>17</v>
      </c>
      <c r="C23" s="2" t="s">
        <v>245</v>
      </c>
      <c r="D23" s="1" t="s">
        <v>230</v>
      </c>
      <c r="E23" t="s">
        <v>378</v>
      </c>
      <c r="F23" s="3" t="s">
        <v>235</v>
      </c>
      <c r="G23" s="2" t="s">
        <v>241</v>
      </c>
      <c r="H23" s="1">
        <v>12</v>
      </c>
    </row>
    <row r="24" spans="2:9" x14ac:dyDescent="0.25">
      <c r="B24" s="1">
        <v>18</v>
      </c>
      <c r="C24" s="2" t="s">
        <v>246</v>
      </c>
      <c r="D24" s="1" t="s">
        <v>230</v>
      </c>
      <c r="E24" t="s">
        <v>363</v>
      </c>
      <c r="F24" s="3" t="s">
        <v>364</v>
      </c>
      <c r="G24" s="2" t="s">
        <v>365</v>
      </c>
      <c r="H24" s="1">
        <v>11</v>
      </c>
    </row>
    <row r="25" spans="2:9" x14ac:dyDescent="0.25">
      <c r="B25" s="1">
        <v>19</v>
      </c>
      <c r="C25" s="2" t="s">
        <v>247</v>
      </c>
      <c r="D25" s="1" t="s">
        <v>230</v>
      </c>
      <c r="E25" t="s">
        <v>380</v>
      </c>
      <c r="F25" s="3" t="s">
        <v>236</v>
      </c>
      <c r="G25" s="2" t="s">
        <v>241</v>
      </c>
      <c r="H25" s="1">
        <v>12</v>
      </c>
    </row>
    <row r="26" spans="2:9" x14ac:dyDescent="0.25">
      <c r="B26" s="1">
        <v>20</v>
      </c>
      <c r="C26" s="2" t="s">
        <v>248</v>
      </c>
      <c r="D26" s="1" t="s">
        <v>230</v>
      </c>
      <c r="E26" t="s">
        <v>379</v>
      </c>
      <c r="F26" s="3" t="s">
        <v>237</v>
      </c>
      <c r="G26" s="2" t="s">
        <v>241</v>
      </c>
      <c r="H26" s="1">
        <v>11</v>
      </c>
    </row>
    <row r="27" spans="2:9" x14ac:dyDescent="0.25">
      <c r="B27" s="1">
        <v>21</v>
      </c>
      <c r="C27" s="2" t="s">
        <v>249</v>
      </c>
      <c r="D27" s="1" t="s">
        <v>230</v>
      </c>
      <c r="E27" t="s">
        <v>232</v>
      </c>
      <c r="F27" s="3" t="s">
        <v>238</v>
      </c>
      <c r="G27" s="2" t="s">
        <v>241</v>
      </c>
      <c r="H27" s="1">
        <v>12</v>
      </c>
    </row>
    <row r="28" spans="2:9" x14ac:dyDescent="0.25">
      <c r="B28" s="1">
        <v>22</v>
      </c>
      <c r="C28" s="2" t="s">
        <v>250</v>
      </c>
      <c r="D28" s="1" t="s">
        <v>230</v>
      </c>
      <c r="E28" t="s">
        <v>381</v>
      </c>
      <c r="F28" s="3" t="s">
        <v>239</v>
      </c>
      <c r="G28" s="2" t="s">
        <v>241</v>
      </c>
      <c r="H28" s="1">
        <v>11</v>
      </c>
    </row>
    <row r="29" spans="2:9" x14ac:dyDescent="0.25">
      <c r="B29" s="1">
        <v>23</v>
      </c>
      <c r="C29" s="2" t="s">
        <v>251</v>
      </c>
      <c r="D29" s="1" t="s">
        <v>230</v>
      </c>
      <c r="E29" t="s">
        <v>382</v>
      </c>
      <c r="F29" s="3" t="s">
        <v>240</v>
      </c>
      <c r="G29" s="2" t="s">
        <v>242</v>
      </c>
      <c r="H29" s="1">
        <v>12</v>
      </c>
      <c r="I29" s="39"/>
    </row>
    <row r="30" spans="2:9" x14ac:dyDescent="0.25">
      <c r="B30" s="1">
        <v>24</v>
      </c>
      <c r="C30" s="2" t="s">
        <v>212</v>
      </c>
      <c r="D30" s="1" t="s">
        <v>211</v>
      </c>
      <c r="E30" t="s">
        <v>193</v>
      </c>
      <c r="F30" s="3" t="s">
        <v>220</v>
      </c>
      <c r="G30" s="39" t="s">
        <v>228</v>
      </c>
      <c r="H30" s="1">
        <v>10</v>
      </c>
      <c r="I30" s="39"/>
    </row>
    <row r="31" spans="2:9" x14ac:dyDescent="0.25">
      <c r="B31" s="1">
        <v>25</v>
      </c>
      <c r="C31" s="2" t="s">
        <v>213</v>
      </c>
      <c r="D31" s="1" t="s">
        <v>211</v>
      </c>
      <c r="E31" t="s">
        <v>194</v>
      </c>
      <c r="F31" s="3" t="s">
        <v>221</v>
      </c>
      <c r="G31" s="39" t="s">
        <v>228</v>
      </c>
      <c r="H31" s="1">
        <v>10</v>
      </c>
      <c r="I31" s="39" t="s">
        <v>304</v>
      </c>
    </row>
    <row r="32" spans="2:9" x14ac:dyDescent="0.25">
      <c r="B32" s="1">
        <v>26</v>
      </c>
      <c r="C32" s="2" t="s">
        <v>214</v>
      </c>
      <c r="D32" s="1" t="s">
        <v>211</v>
      </c>
      <c r="E32" t="s">
        <v>195</v>
      </c>
      <c r="F32" s="3" t="s">
        <v>222</v>
      </c>
      <c r="G32" s="39" t="s">
        <v>228</v>
      </c>
      <c r="H32" s="1">
        <v>11</v>
      </c>
      <c r="I32" s="39" t="s">
        <v>305</v>
      </c>
    </row>
    <row r="33" spans="2:9" x14ac:dyDescent="0.25">
      <c r="B33" s="1">
        <v>27</v>
      </c>
      <c r="C33" s="2" t="s">
        <v>215</v>
      </c>
      <c r="D33" s="1" t="s">
        <v>211</v>
      </c>
      <c r="E33" t="s">
        <v>196</v>
      </c>
      <c r="F33" s="3" t="s">
        <v>223</v>
      </c>
      <c r="G33" s="39" t="s">
        <v>228</v>
      </c>
      <c r="H33" s="1">
        <v>11</v>
      </c>
      <c r="I33" s="39" t="s">
        <v>306</v>
      </c>
    </row>
    <row r="34" spans="2:9" x14ac:dyDescent="0.25">
      <c r="B34" s="1">
        <v>28</v>
      </c>
      <c r="C34" s="2" t="s">
        <v>216</v>
      </c>
      <c r="D34" s="1" t="s">
        <v>211</v>
      </c>
      <c r="E34" t="s">
        <v>197</v>
      </c>
      <c r="F34" s="3" t="s">
        <v>224</v>
      </c>
      <c r="G34" s="39" t="s">
        <v>228</v>
      </c>
      <c r="H34" s="1">
        <v>11</v>
      </c>
      <c r="I34" s="39"/>
    </row>
    <row r="35" spans="2:9" x14ac:dyDescent="0.25">
      <c r="B35" s="1">
        <v>29</v>
      </c>
      <c r="C35" s="2" t="s">
        <v>217</v>
      </c>
      <c r="D35" s="1" t="s">
        <v>211</v>
      </c>
      <c r="E35" t="s">
        <v>198</v>
      </c>
      <c r="F35" s="3" t="s">
        <v>225</v>
      </c>
      <c r="G35" s="39" t="s">
        <v>228</v>
      </c>
      <c r="H35" s="1">
        <v>12</v>
      </c>
      <c r="I35" s="39"/>
    </row>
    <row r="36" spans="2:9" x14ac:dyDescent="0.25">
      <c r="B36" s="1">
        <v>30</v>
      </c>
      <c r="C36" s="2" t="s">
        <v>218</v>
      </c>
      <c r="D36" s="1" t="s">
        <v>211</v>
      </c>
      <c r="E36" t="s">
        <v>199</v>
      </c>
      <c r="F36" s="3" t="s">
        <v>226</v>
      </c>
      <c r="G36" s="39" t="s">
        <v>228</v>
      </c>
      <c r="H36" s="1">
        <v>12</v>
      </c>
      <c r="I36" s="39"/>
    </row>
    <row r="37" spans="2:9" x14ac:dyDescent="0.25">
      <c r="B37" s="1">
        <v>31</v>
      </c>
      <c r="C37" s="2" t="s">
        <v>219</v>
      </c>
      <c r="D37" s="1" t="s">
        <v>211</v>
      </c>
      <c r="E37" t="s">
        <v>200</v>
      </c>
      <c r="F37" s="3" t="s">
        <v>227</v>
      </c>
      <c r="G37" s="39" t="s">
        <v>228</v>
      </c>
      <c r="H37" s="1">
        <v>9</v>
      </c>
      <c r="I37" s="39" t="s">
        <v>307</v>
      </c>
    </row>
    <row r="38" spans="2:9" x14ac:dyDescent="0.25">
      <c r="B38" s="1">
        <v>32</v>
      </c>
      <c r="C38" s="2" t="s">
        <v>280</v>
      </c>
      <c r="D38" s="1" t="s">
        <v>253</v>
      </c>
      <c r="E38" t="s">
        <v>287</v>
      </c>
      <c r="F38" s="3" t="s">
        <v>294</v>
      </c>
      <c r="G38" s="2" t="s">
        <v>300</v>
      </c>
      <c r="H38" s="1">
        <v>12</v>
      </c>
      <c r="I38" s="39"/>
    </row>
    <row r="39" spans="2:9" x14ac:dyDescent="0.25">
      <c r="B39" s="1">
        <v>33</v>
      </c>
      <c r="C39" s="2" t="s">
        <v>281</v>
      </c>
      <c r="D39" s="1" t="s">
        <v>253</v>
      </c>
      <c r="E39" t="s">
        <v>288</v>
      </c>
      <c r="F39" s="3" t="s">
        <v>302</v>
      </c>
      <c r="G39" s="2" t="s">
        <v>300</v>
      </c>
      <c r="H39" s="1">
        <v>11</v>
      </c>
    </row>
    <row r="40" spans="2:9" x14ac:dyDescent="0.25">
      <c r="B40" s="1">
        <v>34</v>
      </c>
      <c r="C40" s="2" t="s">
        <v>282</v>
      </c>
      <c r="D40" s="1" t="s">
        <v>253</v>
      </c>
      <c r="E40" t="s">
        <v>289</v>
      </c>
      <c r="F40" s="3" t="s">
        <v>295</v>
      </c>
      <c r="G40" s="2" t="s">
        <v>300</v>
      </c>
      <c r="H40" s="1">
        <v>12</v>
      </c>
    </row>
    <row r="41" spans="2:9" x14ac:dyDescent="0.25">
      <c r="B41" s="1">
        <v>35</v>
      </c>
      <c r="C41" s="2" t="s">
        <v>283</v>
      </c>
      <c r="D41" s="1" t="s">
        <v>253</v>
      </c>
      <c r="E41" t="s">
        <v>290</v>
      </c>
      <c r="F41" s="3" t="s">
        <v>296</v>
      </c>
      <c r="G41" s="2" t="s">
        <v>300</v>
      </c>
      <c r="H41" s="1">
        <v>10</v>
      </c>
    </row>
    <row r="42" spans="2:9" x14ac:dyDescent="0.25">
      <c r="B42" s="1">
        <v>36</v>
      </c>
      <c r="C42" s="2" t="s">
        <v>284</v>
      </c>
      <c r="D42" s="1" t="s">
        <v>253</v>
      </c>
      <c r="E42" t="s">
        <v>291</v>
      </c>
      <c r="F42" s="3" t="s">
        <v>297</v>
      </c>
      <c r="G42" s="2" t="s">
        <v>300</v>
      </c>
      <c r="H42" s="1">
        <v>10</v>
      </c>
    </row>
    <row r="43" spans="2:9" x14ac:dyDescent="0.25">
      <c r="B43" s="1">
        <v>37</v>
      </c>
      <c r="C43" s="2" t="s">
        <v>285</v>
      </c>
      <c r="D43" s="1" t="s">
        <v>253</v>
      </c>
      <c r="E43" t="s">
        <v>292</v>
      </c>
      <c r="F43" s="3" t="s">
        <v>298</v>
      </c>
      <c r="G43" s="2" t="s">
        <v>300</v>
      </c>
      <c r="H43" s="1">
        <v>12</v>
      </c>
    </row>
    <row r="44" spans="2:9" x14ac:dyDescent="0.25">
      <c r="B44" s="1">
        <v>38</v>
      </c>
      <c r="C44" s="2" t="s">
        <v>286</v>
      </c>
      <c r="D44" s="1" t="s">
        <v>253</v>
      </c>
      <c r="E44" t="s">
        <v>293</v>
      </c>
      <c r="F44" s="3" t="s">
        <v>299</v>
      </c>
      <c r="G44" s="2" t="s">
        <v>301</v>
      </c>
      <c r="H44" s="1">
        <v>10</v>
      </c>
    </row>
    <row r="45" spans="2:9" x14ac:dyDescent="0.25">
      <c r="B45" s="1">
        <v>39</v>
      </c>
      <c r="C45" s="2" t="s">
        <v>68</v>
      </c>
      <c r="D45" s="1" t="s">
        <v>58</v>
      </c>
      <c r="E45" t="s">
        <v>59</v>
      </c>
      <c r="F45" s="3" t="s">
        <v>62</v>
      </c>
      <c r="G45" s="2" t="s">
        <v>65</v>
      </c>
      <c r="H45" s="1">
        <v>11</v>
      </c>
    </row>
    <row r="46" spans="2:9" x14ac:dyDescent="0.25">
      <c r="B46" s="1">
        <v>40</v>
      </c>
      <c r="C46" s="2" t="s">
        <v>69</v>
      </c>
      <c r="D46" s="1" t="s">
        <v>58</v>
      </c>
      <c r="E46" t="s">
        <v>60</v>
      </c>
      <c r="F46" s="3" t="s">
        <v>63</v>
      </c>
      <c r="G46" s="2" t="s">
        <v>65</v>
      </c>
      <c r="H46" s="1">
        <v>12</v>
      </c>
    </row>
    <row r="47" spans="2:9" x14ac:dyDescent="0.25">
      <c r="B47" s="1">
        <v>41</v>
      </c>
      <c r="C47" s="2" t="s">
        <v>70</v>
      </c>
      <c r="D47" s="1" t="s">
        <v>58</v>
      </c>
      <c r="E47" t="s">
        <v>61</v>
      </c>
      <c r="F47" s="3" t="s">
        <v>64</v>
      </c>
      <c r="G47" s="2" t="s">
        <v>65</v>
      </c>
      <c r="H47" s="1">
        <v>12</v>
      </c>
    </row>
    <row r="48" spans="2:9" x14ac:dyDescent="0.25">
      <c r="B48" s="1">
        <v>42</v>
      </c>
      <c r="C48" s="2" t="s">
        <v>71</v>
      </c>
      <c r="D48" s="1" t="s">
        <v>58</v>
      </c>
      <c r="E48" t="s">
        <v>100</v>
      </c>
      <c r="F48" s="3" t="s">
        <v>66</v>
      </c>
      <c r="G48" s="2" t="s">
        <v>65</v>
      </c>
      <c r="H48" s="1">
        <v>10</v>
      </c>
    </row>
    <row r="49" spans="2:9" x14ac:dyDescent="0.25">
      <c r="B49" s="1">
        <v>43</v>
      </c>
      <c r="C49" s="96" t="s">
        <v>72</v>
      </c>
      <c r="D49" s="97" t="s">
        <v>18</v>
      </c>
      <c r="E49" s="98" t="s">
        <v>12</v>
      </c>
      <c r="F49" s="99" t="s">
        <v>53</v>
      </c>
      <c r="G49" s="96" t="s">
        <v>19</v>
      </c>
      <c r="H49" s="97">
        <v>10</v>
      </c>
      <c r="I49" s="98"/>
    </row>
    <row r="50" spans="2:9" x14ac:dyDescent="0.25">
      <c r="B50" s="1">
        <v>44</v>
      </c>
      <c r="C50" s="2" t="s">
        <v>73</v>
      </c>
      <c r="D50" s="1" t="s">
        <v>18</v>
      </c>
      <c r="E50" t="s">
        <v>15</v>
      </c>
      <c r="F50" s="3" t="s">
        <v>54</v>
      </c>
      <c r="G50" s="2" t="s">
        <v>19</v>
      </c>
      <c r="H50" s="1">
        <v>11</v>
      </c>
    </row>
    <row r="51" spans="2:9" x14ac:dyDescent="0.25">
      <c r="B51" s="1">
        <v>45</v>
      </c>
      <c r="C51" s="2" t="s">
        <v>74</v>
      </c>
      <c r="D51" s="1" t="s">
        <v>18</v>
      </c>
      <c r="E51" t="s">
        <v>16</v>
      </c>
      <c r="F51" s="3" t="s">
        <v>55</v>
      </c>
      <c r="G51" s="2" t="s">
        <v>19</v>
      </c>
      <c r="H51" s="1">
        <v>11</v>
      </c>
    </row>
    <row r="52" spans="2:9" x14ac:dyDescent="0.25">
      <c r="B52" s="1">
        <v>46</v>
      </c>
      <c r="C52" s="96" t="s">
        <v>75</v>
      </c>
      <c r="D52" s="97" t="s">
        <v>18</v>
      </c>
      <c r="E52" s="98" t="s">
        <v>13</v>
      </c>
      <c r="F52" s="99" t="s">
        <v>56</v>
      </c>
      <c r="G52" s="96" t="s">
        <v>19</v>
      </c>
      <c r="H52" s="97">
        <v>11</v>
      </c>
      <c r="I52" s="98"/>
    </row>
    <row r="53" spans="2:9" x14ac:dyDescent="0.25">
      <c r="B53" s="1">
        <v>47</v>
      </c>
      <c r="C53" s="96" t="s">
        <v>76</v>
      </c>
      <c r="D53" s="97" t="s">
        <v>18</v>
      </c>
      <c r="E53" s="98" t="s">
        <v>14</v>
      </c>
      <c r="F53" s="99" t="s">
        <v>57</v>
      </c>
      <c r="G53" s="96" t="s">
        <v>19</v>
      </c>
      <c r="H53" s="97">
        <v>11</v>
      </c>
      <c r="I53" s="98"/>
    </row>
    <row r="54" spans="2:9" x14ac:dyDescent="0.25">
      <c r="B54" s="1">
        <v>48</v>
      </c>
      <c r="C54" s="2" t="s">
        <v>207</v>
      </c>
      <c r="D54" s="1" t="s">
        <v>18</v>
      </c>
      <c r="E54" s="39" t="s">
        <v>206</v>
      </c>
      <c r="F54" s="3" t="s">
        <v>210</v>
      </c>
      <c r="G54" s="2" t="s">
        <v>201</v>
      </c>
      <c r="H54" s="1">
        <v>12</v>
      </c>
      <c r="I54" s="39"/>
    </row>
    <row r="55" spans="2:9" x14ac:dyDescent="0.25">
      <c r="B55" s="1">
        <v>49</v>
      </c>
      <c r="C55" s="2" t="s">
        <v>208</v>
      </c>
      <c r="D55" s="1" t="s">
        <v>18</v>
      </c>
      <c r="E55" s="39" t="s">
        <v>202</v>
      </c>
      <c r="F55" s="3" t="s">
        <v>203</v>
      </c>
      <c r="G55" s="2" t="s">
        <v>205</v>
      </c>
      <c r="H55" s="1">
        <v>12</v>
      </c>
      <c r="I55" s="39"/>
    </row>
    <row r="56" spans="2:9" x14ac:dyDescent="0.25">
      <c r="B56" s="1">
        <v>50</v>
      </c>
      <c r="C56" s="96" t="s">
        <v>209</v>
      </c>
      <c r="D56" s="97" t="s">
        <v>18</v>
      </c>
      <c r="E56" s="98" t="s">
        <v>204</v>
      </c>
      <c r="F56" s="99" t="s">
        <v>203</v>
      </c>
      <c r="G56" s="96" t="s">
        <v>205</v>
      </c>
      <c r="H56" s="97">
        <v>12</v>
      </c>
      <c r="I56" s="98"/>
    </row>
    <row r="57" spans="2:9" x14ac:dyDescent="0.25">
      <c r="B57" s="1">
        <v>51</v>
      </c>
      <c r="C57" s="2" t="s">
        <v>273</v>
      </c>
      <c r="D57" s="1" t="s">
        <v>263</v>
      </c>
      <c r="E57" s="39" t="s">
        <v>264</v>
      </c>
      <c r="G57" s="2" t="s">
        <v>272</v>
      </c>
      <c r="H57" s="1">
        <v>11</v>
      </c>
      <c r="I57" s="39"/>
    </row>
    <row r="58" spans="2:9" x14ac:dyDescent="0.25">
      <c r="B58" s="1">
        <v>52</v>
      </c>
      <c r="C58" s="2" t="s">
        <v>274</v>
      </c>
      <c r="D58" s="1" t="s">
        <v>263</v>
      </c>
      <c r="E58" s="39" t="s">
        <v>265</v>
      </c>
      <c r="G58" s="2" t="s">
        <v>272</v>
      </c>
      <c r="H58" s="1">
        <v>11</v>
      </c>
      <c r="I58" s="39"/>
    </row>
    <row r="59" spans="2:9" x14ac:dyDescent="0.25">
      <c r="B59" s="1">
        <v>53</v>
      </c>
      <c r="C59" s="2" t="s">
        <v>275</v>
      </c>
      <c r="D59" s="1" t="s">
        <v>263</v>
      </c>
      <c r="E59" s="39" t="s">
        <v>266</v>
      </c>
      <c r="F59" s="3" t="s">
        <v>271</v>
      </c>
      <c r="G59" s="2" t="s">
        <v>272</v>
      </c>
      <c r="H59" s="1">
        <v>10</v>
      </c>
      <c r="I59" s="39"/>
    </row>
    <row r="60" spans="2:9" x14ac:dyDescent="0.25">
      <c r="B60" s="1">
        <v>54</v>
      </c>
      <c r="C60" s="2" t="s">
        <v>276</v>
      </c>
      <c r="D60" s="1" t="s">
        <v>263</v>
      </c>
      <c r="E60" s="39" t="s">
        <v>267</v>
      </c>
      <c r="G60" s="2" t="s">
        <v>272</v>
      </c>
      <c r="H60" s="1">
        <v>11</v>
      </c>
      <c r="I60" s="39"/>
    </row>
    <row r="61" spans="2:9" x14ac:dyDescent="0.25">
      <c r="B61" s="1">
        <v>55</v>
      </c>
      <c r="C61" s="2" t="s">
        <v>277</v>
      </c>
      <c r="D61" s="1" t="s">
        <v>263</v>
      </c>
      <c r="E61" s="39" t="s">
        <v>268</v>
      </c>
      <c r="G61" s="2" t="s">
        <v>272</v>
      </c>
      <c r="H61" s="1">
        <v>11</v>
      </c>
      <c r="I61" s="39"/>
    </row>
    <row r="62" spans="2:9" x14ac:dyDescent="0.25">
      <c r="B62" s="1">
        <v>56</v>
      </c>
      <c r="C62" s="2" t="s">
        <v>278</v>
      </c>
      <c r="D62" s="1" t="s">
        <v>263</v>
      </c>
      <c r="E62" s="37" t="s">
        <v>269</v>
      </c>
      <c r="G62" s="2" t="s">
        <v>272</v>
      </c>
      <c r="H62" s="1">
        <v>11</v>
      </c>
    </row>
    <row r="63" spans="2:9" x14ac:dyDescent="0.25">
      <c r="B63" s="1">
        <v>57</v>
      </c>
      <c r="C63" s="2" t="s">
        <v>279</v>
      </c>
      <c r="D63" s="1" t="s">
        <v>263</v>
      </c>
      <c r="E63" s="37" t="s">
        <v>270</v>
      </c>
      <c r="G63" s="2" t="s">
        <v>272</v>
      </c>
      <c r="H63" s="1">
        <v>11</v>
      </c>
    </row>
    <row r="64" spans="2:9" x14ac:dyDescent="0.25">
      <c r="B64" s="1">
        <v>58</v>
      </c>
      <c r="C64" s="2" t="s">
        <v>375</v>
      </c>
      <c r="D64" s="1" t="s">
        <v>263</v>
      </c>
      <c r="E64" s="39" t="s">
        <v>376</v>
      </c>
      <c r="G64" s="2" t="s">
        <v>272</v>
      </c>
      <c r="H64" s="1">
        <v>10</v>
      </c>
    </row>
    <row r="65" spans="2:9" x14ac:dyDescent="0.25">
      <c r="B65" s="1">
        <v>59</v>
      </c>
      <c r="C65" s="2" t="s">
        <v>397</v>
      </c>
      <c r="D65" s="1" t="s">
        <v>263</v>
      </c>
      <c r="E65" s="39" t="s">
        <v>398</v>
      </c>
      <c r="F65" s="3" t="s">
        <v>399</v>
      </c>
      <c r="G65" s="2" t="s">
        <v>272</v>
      </c>
      <c r="H65" s="1">
        <v>12</v>
      </c>
    </row>
    <row r="66" spans="2:9" x14ac:dyDescent="0.25">
      <c r="B66" s="1">
        <v>60</v>
      </c>
      <c r="C66" s="2" t="s">
        <v>81</v>
      </c>
      <c r="D66" s="1" t="s">
        <v>39</v>
      </c>
      <c r="E66" s="39" t="s">
        <v>30</v>
      </c>
      <c r="F66" s="3" t="s">
        <v>44</v>
      </c>
      <c r="G66" s="2" t="s">
        <v>21</v>
      </c>
      <c r="H66" s="1">
        <v>12</v>
      </c>
      <c r="I66" t="s">
        <v>20</v>
      </c>
    </row>
    <row r="67" spans="2:9" x14ac:dyDescent="0.25">
      <c r="B67" s="1">
        <v>61</v>
      </c>
      <c r="C67" s="2" t="s">
        <v>82</v>
      </c>
      <c r="D67" s="1" t="s">
        <v>39</v>
      </c>
      <c r="E67" s="37" t="s">
        <v>31</v>
      </c>
      <c r="F67" s="3" t="s">
        <v>45</v>
      </c>
      <c r="G67" s="2" t="s">
        <v>21</v>
      </c>
      <c r="H67" s="1">
        <v>12</v>
      </c>
      <c r="I67" t="s">
        <v>22</v>
      </c>
    </row>
    <row r="68" spans="2:9" x14ac:dyDescent="0.25">
      <c r="B68" s="1">
        <v>62</v>
      </c>
      <c r="C68" s="2" t="s">
        <v>83</v>
      </c>
      <c r="D68" s="1" t="s">
        <v>39</v>
      </c>
      <c r="E68" s="37" t="s">
        <v>32</v>
      </c>
      <c r="F68" s="3" t="s">
        <v>46</v>
      </c>
      <c r="G68" s="2" t="s">
        <v>21</v>
      </c>
      <c r="H68" s="1">
        <v>11</v>
      </c>
      <c r="I68" t="s">
        <v>23</v>
      </c>
    </row>
    <row r="69" spans="2:9" x14ac:dyDescent="0.25">
      <c r="B69" s="1">
        <v>63</v>
      </c>
      <c r="C69" s="2" t="s">
        <v>84</v>
      </c>
      <c r="D69" s="1" t="s">
        <v>39</v>
      </c>
      <c r="E69" s="37" t="s">
        <v>33</v>
      </c>
      <c r="F69" s="3" t="s">
        <v>47</v>
      </c>
      <c r="G69" s="2" t="s">
        <v>21</v>
      </c>
      <c r="H69" s="1">
        <v>10</v>
      </c>
      <c r="I69" t="s">
        <v>24</v>
      </c>
    </row>
    <row r="70" spans="2:9" x14ac:dyDescent="0.25">
      <c r="B70" s="1">
        <v>64</v>
      </c>
      <c r="C70" s="2" t="s">
        <v>85</v>
      </c>
      <c r="D70" s="1" t="s">
        <v>39</v>
      </c>
      <c r="E70" s="37" t="s">
        <v>34</v>
      </c>
      <c r="F70" s="3" t="s">
        <v>48</v>
      </c>
      <c r="G70" s="2" t="s">
        <v>21</v>
      </c>
      <c r="H70" s="1">
        <v>10</v>
      </c>
      <c r="I70" t="s">
        <v>25</v>
      </c>
    </row>
    <row r="71" spans="2:9" x14ac:dyDescent="0.25">
      <c r="B71" s="1">
        <v>65</v>
      </c>
      <c r="C71" s="2" t="s">
        <v>77</v>
      </c>
      <c r="D71" s="1" t="s">
        <v>39</v>
      </c>
      <c r="E71" s="37" t="s">
        <v>35</v>
      </c>
      <c r="F71" s="3" t="s">
        <v>49</v>
      </c>
      <c r="G71" s="2" t="s">
        <v>21</v>
      </c>
      <c r="H71" s="1">
        <v>10</v>
      </c>
      <c r="I71" t="s">
        <v>26</v>
      </c>
    </row>
    <row r="72" spans="2:9" x14ac:dyDescent="0.25">
      <c r="B72" s="1">
        <v>66</v>
      </c>
      <c r="C72" s="2" t="s">
        <v>78</v>
      </c>
      <c r="D72" s="1" t="s">
        <v>39</v>
      </c>
      <c r="E72" s="37" t="s">
        <v>36</v>
      </c>
      <c r="F72" s="3" t="s">
        <v>50</v>
      </c>
      <c r="G72" s="2" t="s">
        <v>21</v>
      </c>
      <c r="H72" s="1">
        <v>10</v>
      </c>
      <c r="I72" t="s">
        <v>27</v>
      </c>
    </row>
    <row r="73" spans="2:9" x14ac:dyDescent="0.25">
      <c r="B73" s="1">
        <v>67</v>
      </c>
      <c r="C73" s="2" t="s">
        <v>79</v>
      </c>
      <c r="D73" s="1" t="s">
        <v>39</v>
      </c>
      <c r="E73" s="37" t="s">
        <v>37</v>
      </c>
      <c r="F73" s="3" t="s">
        <v>51</v>
      </c>
      <c r="G73" s="2" t="s">
        <v>21</v>
      </c>
      <c r="H73" s="1">
        <v>10</v>
      </c>
      <c r="I73" t="s">
        <v>28</v>
      </c>
    </row>
    <row r="74" spans="2:9" x14ac:dyDescent="0.25">
      <c r="B74" s="1">
        <v>68</v>
      </c>
      <c r="C74" s="2" t="s">
        <v>80</v>
      </c>
      <c r="D74" s="1" t="s">
        <v>39</v>
      </c>
      <c r="E74" s="37" t="s">
        <v>38</v>
      </c>
      <c r="F74" s="3" t="s">
        <v>52</v>
      </c>
      <c r="G74" s="2" t="s">
        <v>21</v>
      </c>
      <c r="H74" s="1">
        <v>10</v>
      </c>
      <c r="I74" t="s">
        <v>29</v>
      </c>
    </row>
    <row r="75" spans="2:9" x14ac:dyDescent="0.25">
      <c r="B75" s="1">
        <v>69</v>
      </c>
      <c r="C75" s="2" t="s">
        <v>67</v>
      </c>
      <c r="D75" s="1" t="s">
        <v>40</v>
      </c>
      <c r="E75" s="37" t="s">
        <v>41</v>
      </c>
      <c r="F75" s="3" t="s">
        <v>42</v>
      </c>
      <c r="G75" s="2" t="s">
        <v>43</v>
      </c>
      <c r="H75" s="1">
        <v>12</v>
      </c>
      <c r="I75" t="s">
        <v>418</v>
      </c>
    </row>
    <row r="76" spans="2:9" x14ac:dyDescent="0.25">
      <c r="B76" s="1">
        <v>70</v>
      </c>
      <c r="C76" s="2" t="s">
        <v>325</v>
      </c>
      <c r="D76" s="1" t="s">
        <v>311</v>
      </c>
      <c r="E76" s="37" t="s">
        <v>312</v>
      </c>
      <c r="F76" s="3" t="s">
        <v>318</v>
      </c>
      <c r="G76" s="2" t="s">
        <v>332</v>
      </c>
      <c r="H76" s="1">
        <v>12</v>
      </c>
    </row>
    <row r="77" spans="2:9" x14ac:dyDescent="0.25">
      <c r="B77" s="1">
        <v>71</v>
      </c>
      <c r="C77" s="2" t="s">
        <v>326</v>
      </c>
      <c r="D77" s="1" t="s">
        <v>311</v>
      </c>
      <c r="E77" s="37" t="s">
        <v>313</v>
      </c>
      <c r="F77" s="3" t="s">
        <v>319</v>
      </c>
      <c r="G77" s="2" t="s">
        <v>332</v>
      </c>
      <c r="H77" s="1">
        <v>12</v>
      </c>
    </row>
    <row r="78" spans="2:9" x14ac:dyDescent="0.25">
      <c r="B78" s="1">
        <v>72</v>
      </c>
      <c r="C78" s="2" t="s">
        <v>327</v>
      </c>
      <c r="D78" s="1" t="s">
        <v>311</v>
      </c>
      <c r="E78" s="37" t="s">
        <v>403</v>
      </c>
      <c r="F78" s="3" t="s">
        <v>320</v>
      </c>
      <c r="G78" s="2" t="s">
        <v>332</v>
      </c>
      <c r="H78" s="1">
        <v>11</v>
      </c>
    </row>
    <row r="79" spans="2:9" x14ac:dyDescent="0.25">
      <c r="B79" s="1">
        <v>73</v>
      </c>
      <c r="C79" s="2" t="s">
        <v>328</v>
      </c>
      <c r="D79" s="1" t="s">
        <v>311</v>
      </c>
      <c r="E79" s="37" t="s">
        <v>314</v>
      </c>
      <c r="F79" s="3" t="s">
        <v>321</v>
      </c>
      <c r="G79" s="2" t="s">
        <v>332</v>
      </c>
      <c r="H79" s="1">
        <v>11</v>
      </c>
    </row>
    <row r="80" spans="2:9" x14ac:dyDescent="0.25">
      <c r="B80" s="1">
        <v>74</v>
      </c>
      <c r="C80" s="2" t="s">
        <v>329</v>
      </c>
      <c r="D80" s="1" t="s">
        <v>311</v>
      </c>
      <c r="E80" s="37" t="s">
        <v>315</v>
      </c>
      <c r="F80" s="3" t="s">
        <v>322</v>
      </c>
      <c r="G80" s="2" t="s">
        <v>332</v>
      </c>
      <c r="H80" s="1">
        <v>10</v>
      </c>
    </row>
    <row r="81" spans="2:8" x14ac:dyDescent="0.25">
      <c r="B81" s="1">
        <v>75</v>
      </c>
      <c r="C81" s="2" t="s">
        <v>330</v>
      </c>
      <c r="D81" s="1" t="s">
        <v>311</v>
      </c>
      <c r="E81" s="37" t="s">
        <v>316</v>
      </c>
      <c r="F81" s="3" t="s">
        <v>323</v>
      </c>
      <c r="G81" s="2" t="s">
        <v>332</v>
      </c>
      <c r="H81" s="1">
        <v>10</v>
      </c>
    </row>
    <row r="82" spans="2:8" s="39" customFormat="1" x14ac:dyDescent="0.25">
      <c r="B82" s="1">
        <v>76</v>
      </c>
      <c r="C82" s="2" t="s">
        <v>331</v>
      </c>
      <c r="D82" s="1" t="s">
        <v>311</v>
      </c>
      <c r="E82" s="39" t="s">
        <v>317</v>
      </c>
      <c r="F82" s="3" t="s">
        <v>324</v>
      </c>
      <c r="G82" s="2" t="s">
        <v>332</v>
      </c>
      <c r="H82" s="1">
        <v>10</v>
      </c>
    </row>
    <row r="83" spans="2:8" s="39" customFormat="1" x14ac:dyDescent="0.25">
      <c r="B83" s="1">
        <v>77</v>
      </c>
      <c r="C83" s="2" t="s">
        <v>338</v>
      </c>
      <c r="D83" s="1" t="s">
        <v>310</v>
      </c>
      <c r="E83" s="39" t="s">
        <v>385</v>
      </c>
      <c r="F83" s="3" t="s">
        <v>351</v>
      </c>
      <c r="G83" s="2" t="s">
        <v>337</v>
      </c>
      <c r="H83" s="1">
        <v>12</v>
      </c>
    </row>
    <row r="84" spans="2:8" x14ac:dyDescent="0.25">
      <c r="B84" s="1">
        <v>78</v>
      </c>
      <c r="C84" s="2" t="s">
        <v>347</v>
      </c>
      <c r="D84" s="1" t="s">
        <v>310</v>
      </c>
      <c r="E84" s="37" t="s">
        <v>390</v>
      </c>
      <c r="G84" s="2" t="s">
        <v>348</v>
      </c>
      <c r="H84" s="1">
        <v>10</v>
      </c>
    </row>
    <row r="85" spans="2:8" x14ac:dyDescent="0.25">
      <c r="B85" s="1">
        <v>79</v>
      </c>
      <c r="C85" s="2" t="s">
        <v>339</v>
      </c>
      <c r="D85" s="1" t="s">
        <v>310</v>
      </c>
      <c r="E85" s="37" t="s">
        <v>333</v>
      </c>
      <c r="G85" s="2" t="s">
        <v>337</v>
      </c>
      <c r="H85" s="1">
        <v>12</v>
      </c>
    </row>
    <row r="86" spans="2:8" x14ac:dyDescent="0.25">
      <c r="B86" s="1">
        <v>80</v>
      </c>
      <c r="C86" s="2" t="s">
        <v>340</v>
      </c>
      <c r="D86" s="1" t="s">
        <v>310</v>
      </c>
      <c r="E86" s="37" t="s">
        <v>386</v>
      </c>
      <c r="F86" s="3" t="s">
        <v>352</v>
      </c>
      <c r="G86" s="2" t="s">
        <v>348</v>
      </c>
      <c r="H86" s="1">
        <v>11</v>
      </c>
    </row>
    <row r="87" spans="2:8" x14ac:dyDescent="0.25">
      <c r="B87" s="1">
        <v>81</v>
      </c>
      <c r="C87" s="2" t="s">
        <v>341</v>
      </c>
      <c r="D87" s="1" t="s">
        <v>310</v>
      </c>
      <c r="E87" s="37" t="s">
        <v>388</v>
      </c>
      <c r="G87" s="2" t="s">
        <v>349</v>
      </c>
      <c r="H87" s="1">
        <v>11</v>
      </c>
    </row>
    <row r="88" spans="2:8" x14ac:dyDescent="0.25">
      <c r="B88" s="1">
        <v>82</v>
      </c>
      <c r="C88" s="2" t="s">
        <v>342</v>
      </c>
      <c r="D88" s="1" t="s">
        <v>310</v>
      </c>
      <c r="E88" s="37" t="s">
        <v>387</v>
      </c>
      <c r="F88" s="3" t="s">
        <v>353</v>
      </c>
      <c r="G88" s="2" t="s">
        <v>337</v>
      </c>
      <c r="H88" s="1">
        <v>11</v>
      </c>
    </row>
    <row r="89" spans="2:8" x14ac:dyDescent="0.25">
      <c r="B89" s="1">
        <v>83</v>
      </c>
      <c r="C89" s="2" t="s">
        <v>343</v>
      </c>
      <c r="D89" s="1" t="s">
        <v>310</v>
      </c>
      <c r="E89" s="37" t="s">
        <v>334</v>
      </c>
      <c r="G89" s="2" t="s">
        <v>348</v>
      </c>
      <c r="H89" s="1">
        <v>11</v>
      </c>
    </row>
    <row r="90" spans="2:8" x14ac:dyDescent="0.25">
      <c r="B90" s="1">
        <v>84</v>
      </c>
      <c r="C90" s="2" t="s">
        <v>344</v>
      </c>
      <c r="D90" s="1" t="s">
        <v>310</v>
      </c>
      <c r="E90" s="37" t="s">
        <v>335</v>
      </c>
      <c r="F90" s="3" t="s">
        <v>354</v>
      </c>
      <c r="G90" s="2" t="s">
        <v>350</v>
      </c>
      <c r="H90" s="1">
        <v>10</v>
      </c>
    </row>
    <row r="91" spans="2:8" x14ac:dyDescent="0.25">
      <c r="B91" s="1">
        <v>85</v>
      </c>
      <c r="C91" s="2" t="s">
        <v>345</v>
      </c>
      <c r="D91" s="1" t="s">
        <v>310</v>
      </c>
      <c r="E91" s="39" t="s">
        <v>336</v>
      </c>
      <c r="F91" s="3" t="s">
        <v>355</v>
      </c>
      <c r="G91" s="2" t="s">
        <v>348</v>
      </c>
      <c r="H91" s="1">
        <v>10</v>
      </c>
    </row>
    <row r="92" spans="2:8" x14ac:dyDescent="0.25">
      <c r="B92" s="1">
        <v>86</v>
      </c>
      <c r="C92" s="2" t="s">
        <v>346</v>
      </c>
      <c r="D92" s="1" t="s">
        <v>310</v>
      </c>
      <c r="E92" s="39" t="s">
        <v>389</v>
      </c>
      <c r="F92" s="3" t="s">
        <v>356</v>
      </c>
      <c r="G92" s="2" t="s">
        <v>348</v>
      </c>
      <c r="H92" s="1">
        <v>10</v>
      </c>
    </row>
    <row r="93" spans="2:8" x14ac:dyDescent="0.25">
      <c r="B93" s="1">
        <v>87</v>
      </c>
      <c r="C93" s="2" t="s">
        <v>147</v>
      </c>
      <c r="D93" s="1" t="s">
        <v>134</v>
      </c>
      <c r="E93" s="39" t="s">
        <v>140</v>
      </c>
      <c r="F93" s="3" t="s">
        <v>135</v>
      </c>
      <c r="G93" s="2" t="s">
        <v>145</v>
      </c>
      <c r="H93" s="1">
        <v>11</v>
      </c>
    </row>
    <row r="94" spans="2:8" x14ac:dyDescent="0.25">
      <c r="B94" s="1">
        <v>88</v>
      </c>
      <c r="C94" s="2" t="s">
        <v>148</v>
      </c>
      <c r="D94" s="1" t="s">
        <v>134</v>
      </c>
      <c r="E94" s="39" t="s">
        <v>141</v>
      </c>
      <c r="F94" s="3" t="s">
        <v>136</v>
      </c>
      <c r="G94" s="2" t="s">
        <v>145</v>
      </c>
      <c r="H94" s="1">
        <v>11</v>
      </c>
    </row>
    <row r="95" spans="2:8" x14ac:dyDescent="0.25">
      <c r="B95" s="1">
        <v>89</v>
      </c>
      <c r="C95" s="2" t="s">
        <v>149</v>
      </c>
      <c r="D95" s="1" t="s">
        <v>134</v>
      </c>
      <c r="E95" s="39" t="s">
        <v>142</v>
      </c>
      <c r="F95" s="3" t="s">
        <v>137</v>
      </c>
      <c r="G95" s="2" t="s">
        <v>145</v>
      </c>
      <c r="H95" s="1">
        <v>11</v>
      </c>
    </row>
    <row r="96" spans="2:8" x14ac:dyDescent="0.25">
      <c r="B96" s="1">
        <v>90</v>
      </c>
      <c r="C96" s="2" t="s">
        <v>150</v>
      </c>
      <c r="D96" s="1" t="s">
        <v>134</v>
      </c>
      <c r="E96" s="39" t="s">
        <v>143</v>
      </c>
      <c r="F96" s="3" t="s">
        <v>138</v>
      </c>
      <c r="G96" s="2" t="s">
        <v>145</v>
      </c>
      <c r="H96" s="1">
        <v>12</v>
      </c>
    </row>
    <row r="97" spans="2:9" x14ac:dyDescent="0.25">
      <c r="B97" s="1">
        <v>91</v>
      </c>
      <c r="C97" s="2" t="s">
        <v>151</v>
      </c>
      <c r="D97" s="1" t="s">
        <v>134</v>
      </c>
      <c r="E97" s="39" t="s">
        <v>144</v>
      </c>
      <c r="F97" s="3" t="s">
        <v>139</v>
      </c>
      <c r="G97" s="2" t="s">
        <v>146</v>
      </c>
      <c r="H97" s="1">
        <v>12</v>
      </c>
    </row>
    <row r="98" spans="2:9" x14ac:dyDescent="0.25">
      <c r="B98" s="1">
        <v>92</v>
      </c>
      <c r="C98" s="2" t="s">
        <v>160</v>
      </c>
      <c r="D98" s="1" t="s">
        <v>86</v>
      </c>
      <c r="E98" s="39" t="s">
        <v>170</v>
      </c>
      <c r="F98" s="3" t="s">
        <v>152</v>
      </c>
      <c r="G98" s="2" t="s">
        <v>188</v>
      </c>
      <c r="H98" s="1">
        <v>11</v>
      </c>
      <c r="I98" t="s">
        <v>180</v>
      </c>
    </row>
    <row r="99" spans="2:9" x14ac:dyDescent="0.25">
      <c r="B99" s="1">
        <v>93</v>
      </c>
      <c r="C99" s="2" t="s">
        <v>169</v>
      </c>
      <c r="D99" s="1" t="s">
        <v>86</v>
      </c>
      <c r="E99" s="39" t="s">
        <v>179</v>
      </c>
      <c r="F99" s="3" t="s">
        <v>159</v>
      </c>
      <c r="G99" s="2" t="s">
        <v>188</v>
      </c>
      <c r="H99" s="1">
        <v>10</v>
      </c>
      <c r="I99" t="s">
        <v>362</v>
      </c>
    </row>
    <row r="100" spans="2:9" x14ac:dyDescent="0.25">
      <c r="B100" s="1">
        <v>94</v>
      </c>
      <c r="C100" s="2" t="s">
        <v>161</v>
      </c>
      <c r="D100" s="1" t="s">
        <v>86</v>
      </c>
      <c r="E100" s="39" t="s">
        <v>171</v>
      </c>
      <c r="F100" s="3" t="s">
        <v>391</v>
      </c>
      <c r="G100" s="2" t="s">
        <v>188</v>
      </c>
      <c r="H100" s="1">
        <v>11</v>
      </c>
      <c r="I100" t="s">
        <v>181</v>
      </c>
    </row>
    <row r="101" spans="2:9" x14ac:dyDescent="0.25">
      <c r="B101" s="1">
        <v>95</v>
      </c>
      <c r="C101" s="2" t="s">
        <v>162</v>
      </c>
      <c r="D101" s="1" t="s">
        <v>86</v>
      </c>
      <c r="E101" s="39" t="s">
        <v>172</v>
      </c>
      <c r="F101" s="3" t="s">
        <v>153</v>
      </c>
      <c r="G101" s="2" t="s">
        <v>188</v>
      </c>
      <c r="H101" s="1">
        <v>12</v>
      </c>
      <c r="I101" t="s">
        <v>182</v>
      </c>
    </row>
    <row r="102" spans="2:9" x14ac:dyDescent="0.25">
      <c r="B102" s="1">
        <v>96</v>
      </c>
      <c r="C102" s="2" t="s">
        <v>163</v>
      </c>
      <c r="D102" s="1" t="s">
        <v>86</v>
      </c>
      <c r="E102" s="39" t="s">
        <v>173</v>
      </c>
      <c r="F102" s="3" t="s">
        <v>154</v>
      </c>
      <c r="G102" s="2" t="s">
        <v>188</v>
      </c>
      <c r="H102" s="1">
        <v>12</v>
      </c>
      <c r="I102" t="s">
        <v>183</v>
      </c>
    </row>
    <row r="103" spans="2:9" x14ac:dyDescent="0.25">
      <c r="B103" s="1">
        <v>97</v>
      </c>
      <c r="C103" s="2" t="s">
        <v>164</v>
      </c>
      <c r="D103" s="1" t="s">
        <v>86</v>
      </c>
      <c r="E103" s="39" t="s">
        <v>174</v>
      </c>
      <c r="F103" s="3" t="s">
        <v>155</v>
      </c>
      <c r="G103" s="2" t="s">
        <v>359</v>
      </c>
      <c r="H103" s="1">
        <v>12</v>
      </c>
      <c r="I103" t="s">
        <v>184</v>
      </c>
    </row>
    <row r="104" spans="2:9" x14ac:dyDescent="0.25">
      <c r="B104" s="1">
        <v>98</v>
      </c>
      <c r="C104" s="2" t="s">
        <v>165</v>
      </c>
      <c r="D104" s="1" t="s">
        <v>86</v>
      </c>
      <c r="E104" s="39" t="s">
        <v>175</v>
      </c>
      <c r="F104" s="3" t="s">
        <v>392</v>
      </c>
      <c r="G104" s="2" t="s">
        <v>360</v>
      </c>
      <c r="H104" s="1">
        <v>12</v>
      </c>
      <c r="I104" t="s">
        <v>185</v>
      </c>
    </row>
    <row r="105" spans="2:9" x14ac:dyDescent="0.25">
      <c r="B105" s="1">
        <v>99</v>
      </c>
      <c r="C105" s="2" t="s">
        <v>166</v>
      </c>
      <c r="D105" s="1" t="s">
        <v>86</v>
      </c>
      <c r="E105" s="39" t="s">
        <v>176</v>
      </c>
      <c r="F105" s="3" t="s">
        <v>156</v>
      </c>
      <c r="G105" s="2" t="s">
        <v>188</v>
      </c>
      <c r="H105" s="1">
        <v>11</v>
      </c>
      <c r="I105" t="s">
        <v>186</v>
      </c>
    </row>
    <row r="106" spans="2:9" x14ac:dyDescent="0.25">
      <c r="B106" s="1">
        <v>100</v>
      </c>
      <c r="C106" s="2" t="s">
        <v>167</v>
      </c>
      <c r="D106" s="1" t="s">
        <v>86</v>
      </c>
      <c r="E106" s="39" t="s">
        <v>177</v>
      </c>
      <c r="F106" s="3" t="s">
        <v>157</v>
      </c>
      <c r="G106" s="2" t="s">
        <v>188</v>
      </c>
      <c r="H106" s="1">
        <v>11</v>
      </c>
      <c r="I106" t="s">
        <v>361</v>
      </c>
    </row>
    <row r="107" spans="2:9" x14ac:dyDescent="0.25">
      <c r="B107" s="1">
        <v>101</v>
      </c>
      <c r="C107" s="2" t="s">
        <v>168</v>
      </c>
      <c r="D107" s="1" t="s">
        <v>86</v>
      </c>
      <c r="E107" s="39" t="s">
        <v>178</v>
      </c>
      <c r="F107" s="3" t="s">
        <v>158</v>
      </c>
      <c r="G107" s="2" t="s">
        <v>188</v>
      </c>
      <c r="H107" s="1">
        <v>10</v>
      </c>
      <c r="I107" t="s">
        <v>187</v>
      </c>
    </row>
    <row r="108" spans="2:9" x14ac:dyDescent="0.25">
      <c r="B108" s="24"/>
      <c r="C108" s="25"/>
      <c r="D108" s="24"/>
      <c r="E108" s="26"/>
      <c r="F108" s="27"/>
      <c r="G108" s="25"/>
      <c r="H108" s="24"/>
      <c r="I108" s="26"/>
    </row>
    <row r="109" spans="2:9" x14ac:dyDescent="0.25">
      <c r="B109" s="109" t="s">
        <v>368</v>
      </c>
      <c r="C109" s="109"/>
      <c r="D109" s="109"/>
      <c r="E109" s="109"/>
      <c r="F109" s="109"/>
      <c r="G109" s="109"/>
      <c r="H109" s="109"/>
      <c r="I109" s="109"/>
    </row>
    <row r="110" spans="2:9" x14ac:dyDescent="0.25">
      <c r="B110" s="110" t="s">
        <v>229</v>
      </c>
      <c r="C110" s="110"/>
      <c r="D110" s="110"/>
      <c r="E110" s="38">
        <f>B107</f>
        <v>101</v>
      </c>
      <c r="F110" s="44" t="s">
        <v>369</v>
      </c>
      <c r="G110" s="40">
        <f ca="1">NOW()</f>
        <v>44326.579183912036</v>
      </c>
    </row>
    <row r="111" spans="2:9" x14ac:dyDescent="0.25">
      <c r="C111" s="2" t="s">
        <v>303</v>
      </c>
      <c r="D111" s="1">
        <v>1</v>
      </c>
      <c r="E111" s="43" t="s">
        <v>18</v>
      </c>
      <c r="F111" s="42">
        <f t="shared" ref="F111:F126" si="0">COUNTIF(D$7:D$107,E111)</f>
        <v>8</v>
      </c>
    </row>
    <row r="112" spans="2:9" x14ac:dyDescent="0.25">
      <c r="D112" s="1">
        <v>2</v>
      </c>
      <c r="E112" s="43" t="s">
        <v>39</v>
      </c>
      <c r="F112" s="42">
        <f t="shared" si="0"/>
        <v>9</v>
      </c>
    </row>
    <row r="113" spans="3:6" x14ac:dyDescent="0.25">
      <c r="D113" s="1">
        <v>3</v>
      </c>
      <c r="E113" s="43" t="s">
        <v>40</v>
      </c>
      <c r="F113" s="42">
        <f t="shared" si="0"/>
        <v>1</v>
      </c>
    </row>
    <row r="114" spans="3:6" x14ac:dyDescent="0.25">
      <c r="D114" s="1">
        <v>4</v>
      </c>
      <c r="E114" s="43" t="s">
        <v>58</v>
      </c>
      <c r="F114" s="42">
        <f t="shared" si="0"/>
        <v>4</v>
      </c>
    </row>
    <row r="115" spans="3:6" x14ac:dyDescent="0.25">
      <c r="D115" s="1">
        <v>5</v>
      </c>
      <c r="E115" s="43" t="s">
        <v>86</v>
      </c>
      <c r="F115" s="42">
        <f t="shared" si="0"/>
        <v>10</v>
      </c>
    </row>
    <row r="116" spans="3:6" x14ac:dyDescent="0.25">
      <c r="D116" s="1">
        <v>6</v>
      </c>
      <c r="E116" s="43" t="s">
        <v>101</v>
      </c>
      <c r="F116" s="42">
        <f t="shared" si="0"/>
        <v>10</v>
      </c>
    </row>
    <row r="117" spans="3:6" x14ac:dyDescent="0.25">
      <c r="D117" s="1">
        <v>7</v>
      </c>
      <c r="E117" s="43" t="s">
        <v>134</v>
      </c>
      <c r="F117" s="42">
        <f t="shared" si="0"/>
        <v>5</v>
      </c>
    </row>
    <row r="118" spans="3:6" x14ac:dyDescent="0.25">
      <c r="D118" s="1">
        <v>8</v>
      </c>
      <c r="E118" s="43" t="s">
        <v>211</v>
      </c>
      <c r="F118" s="42">
        <f t="shared" si="0"/>
        <v>8</v>
      </c>
    </row>
    <row r="119" spans="3:6" x14ac:dyDescent="0.25">
      <c r="D119" s="1">
        <v>9</v>
      </c>
      <c r="E119" s="43" t="s">
        <v>230</v>
      </c>
      <c r="F119" s="42">
        <f t="shared" si="0"/>
        <v>10</v>
      </c>
    </row>
    <row r="120" spans="3:6" x14ac:dyDescent="0.25">
      <c r="D120" s="1">
        <v>10</v>
      </c>
      <c r="E120" s="43" t="s">
        <v>254</v>
      </c>
      <c r="F120" s="42">
        <f t="shared" si="0"/>
        <v>3</v>
      </c>
    </row>
    <row r="121" spans="3:6" x14ac:dyDescent="0.25">
      <c r="D121" s="1">
        <v>11</v>
      </c>
      <c r="E121" s="43" t="s">
        <v>263</v>
      </c>
      <c r="F121" s="42">
        <f t="shared" si="0"/>
        <v>9</v>
      </c>
    </row>
    <row r="122" spans="3:6" x14ac:dyDescent="0.25">
      <c r="D122" s="1">
        <v>12</v>
      </c>
      <c r="E122" s="43" t="s">
        <v>253</v>
      </c>
      <c r="F122" s="42">
        <f t="shared" si="0"/>
        <v>7</v>
      </c>
    </row>
    <row r="123" spans="3:6" x14ac:dyDescent="0.25">
      <c r="D123" s="1">
        <v>13</v>
      </c>
      <c r="E123" s="43" t="s">
        <v>311</v>
      </c>
      <c r="F123" s="42">
        <f t="shared" si="0"/>
        <v>7</v>
      </c>
    </row>
    <row r="124" spans="3:6" x14ac:dyDescent="0.25">
      <c r="D124" s="1">
        <v>14</v>
      </c>
      <c r="E124" s="43" t="s">
        <v>310</v>
      </c>
      <c r="F124" s="42">
        <f t="shared" si="0"/>
        <v>10</v>
      </c>
    </row>
    <row r="125" spans="3:6" x14ac:dyDescent="0.25">
      <c r="D125" s="1">
        <v>15</v>
      </c>
      <c r="E125" s="43" t="s">
        <v>309</v>
      </c>
      <c r="F125" s="41">
        <f t="shared" si="0"/>
        <v>0</v>
      </c>
    </row>
    <row r="126" spans="3:6" x14ac:dyDescent="0.25">
      <c r="D126" s="1">
        <v>16</v>
      </c>
      <c r="E126" s="43" t="s">
        <v>308</v>
      </c>
      <c r="F126" s="41">
        <f t="shared" si="0"/>
        <v>0</v>
      </c>
    </row>
    <row r="128" spans="3:6" x14ac:dyDescent="0.25">
      <c r="C128" s="2" t="s">
        <v>417</v>
      </c>
    </row>
  </sheetData>
  <sortState ref="C7:I107">
    <sortCondition ref="C7:C107"/>
  </sortState>
  <mergeCells count="2">
    <mergeCell ref="B109:I109"/>
    <mergeCell ref="B110:D110"/>
  </mergeCells>
  <conditionalFormatting sqref="G110 H112:H1048576 H1:H108">
    <cfRule type="cellIs" dxfId="25" priority="1" operator="equal">
      <formula>12</formula>
    </cfRule>
    <cfRule type="cellIs" dxfId="24" priority="2" operator="equal">
      <formula>11</formula>
    </cfRule>
    <cfRule type="cellIs" dxfId="23" priority="3" operator="equal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2"/>
  <sheetViews>
    <sheetView showGridLines="0" tabSelected="1" zoomScale="130" zoomScaleNormal="130" workbookViewId="0">
      <pane ySplit="6" topLeftCell="A7" activePane="bottomLeft" state="frozen"/>
      <selection pane="bottomLeft" activeCell="E14" sqref="E14"/>
    </sheetView>
  </sheetViews>
  <sheetFormatPr baseColWidth="10" defaultRowHeight="15" x14ac:dyDescent="0.25"/>
  <cols>
    <col min="1" max="1" width="1.7109375" style="39" customWidth="1"/>
    <col min="2" max="2" width="5.85546875" style="1" customWidth="1"/>
    <col min="3" max="3" width="11.7109375" style="2" customWidth="1"/>
    <col min="4" max="4" width="8.5703125" style="1" customWidth="1"/>
    <col min="5" max="5" width="32.7109375" style="39" bestFit="1" customWidth="1"/>
    <col min="6" max="6" width="12.85546875" style="3" customWidth="1"/>
    <col min="7" max="7" width="31" style="2" bestFit="1" customWidth="1"/>
    <col min="8" max="8" width="6.42578125" style="1" bestFit="1" customWidth="1"/>
    <col min="9" max="9" width="14.42578125" style="39" customWidth="1"/>
    <col min="10" max="16384" width="11.42578125" style="39"/>
  </cols>
  <sheetData>
    <row r="6" spans="2:9" x14ac:dyDescent="0.25">
      <c r="B6" s="4" t="s">
        <v>6</v>
      </c>
      <c r="C6" s="4" t="s">
        <v>10</v>
      </c>
      <c r="D6" s="4" t="s">
        <v>5</v>
      </c>
      <c r="E6" s="5" t="s">
        <v>7</v>
      </c>
      <c r="F6" s="6" t="s">
        <v>17</v>
      </c>
      <c r="G6" s="35" t="s">
        <v>8</v>
      </c>
      <c r="H6" s="4" t="s">
        <v>9</v>
      </c>
      <c r="I6" s="4" t="s">
        <v>11</v>
      </c>
    </row>
    <row r="7" spans="2:9" x14ac:dyDescent="0.25">
      <c r="B7" s="1">
        <v>1</v>
      </c>
      <c r="C7" s="101" t="s">
        <v>250</v>
      </c>
      <c r="D7" s="102" t="s">
        <v>230</v>
      </c>
      <c r="E7" s="103" t="s">
        <v>381</v>
      </c>
      <c r="F7" s="104" t="s">
        <v>239</v>
      </c>
      <c r="G7" s="101" t="s">
        <v>241</v>
      </c>
      <c r="H7" s="102">
        <v>11</v>
      </c>
      <c r="I7" s="103"/>
    </row>
    <row r="8" spans="2:9" x14ac:dyDescent="0.25">
      <c r="B8" s="1">
        <v>2</v>
      </c>
      <c r="C8" s="101" t="s">
        <v>244</v>
      </c>
      <c r="D8" s="102" t="s">
        <v>230</v>
      </c>
      <c r="E8" s="103" t="s">
        <v>377</v>
      </c>
      <c r="F8" s="104" t="s">
        <v>234</v>
      </c>
      <c r="G8" s="101" t="s">
        <v>241</v>
      </c>
      <c r="H8" s="102">
        <v>11</v>
      </c>
      <c r="I8" s="103"/>
    </row>
    <row r="9" spans="2:9" x14ac:dyDescent="0.25">
      <c r="B9" s="1">
        <v>3</v>
      </c>
      <c r="C9" s="101" t="s">
        <v>245</v>
      </c>
      <c r="D9" s="102" t="s">
        <v>230</v>
      </c>
      <c r="E9" s="103" t="s">
        <v>378</v>
      </c>
      <c r="F9" s="104" t="s">
        <v>235</v>
      </c>
      <c r="G9" s="101" t="s">
        <v>241</v>
      </c>
      <c r="H9" s="102">
        <v>12</v>
      </c>
      <c r="I9" s="103"/>
    </row>
    <row r="10" spans="2:9" x14ac:dyDescent="0.25">
      <c r="B10" s="1">
        <v>4</v>
      </c>
      <c r="C10" s="105" t="s">
        <v>212</v>
      </c>
      <c r="D10" s="106" t="s">
        <v>211</v>
      </c>
      <c r="E10" s="107" t="s">
        <v>193</v>
      </c>
      <c r="F10" s="108" t="s">
        <v>220</v>
      </c>
      <c r="G10" s="107" t="s">
        <v>228</v>
      </c>
      <c r="H10" s="106">
        <v>10</v>
      </c>
      <c r="I10" s="107"/>
    </row>
    <row r="11" spans="2:9" x14ac:dyDescent="0.25">
      <c r="B11" s="1">
        <v>5</v>
      </c>
      <c r="C11" s="105" t="s">
        <v>214</v>
      </c>
      <c r="D11" s="106" t="s">
        <v>211</v>
      </c>
      <c r="E11" s="107" t="s">
        <v>195</v>
      </c>
      <c r="F11" s="108" t="s">
        <v>222</v>
      </c>
      <c r="G11" s="107" t="s">
        <v>228</v>
      </c>
      <c r="H11" s="106">
        <v>11</v>
      </c>
      <c r="I11" s="107" t="s">
        <v>305</v>
      </c>
    </row>
    <row r="12" spans="2:9" x14ac:dyDescent="0.25">
      <c r="B12" s="1">
        <v>6</v>
      </c>
      <c r="C12" s="101" t="s">
        <v>81</v>
      </c>
      <c r="D12" s="102" t="s">
        <v>39</v>
      </c>
      <c r="E12" s="103" t="s">
        <v>30</v>
      </c>
      <c r="F12" s="104" t="s">
        <v>44</v>
      </c>
      <c r="G12" s="101" t="s">
        <v>21</v>
      </c>
      <c r="H12" s="102">
        <v>12</v>
      </c>
      <c r="I12" s="103" t="s">
        <v>20</v>
      </c>
    </row>
    <row r="13" spans="2:9" x14ac:dyDescent="0.25">
      <c r="B13" s="1">
        <v>7</v>
      </c>
      <c r="C13" s="105" t="s">
        <v>67</v>
      </c>
      <c r="D13" s="106" t="s">
        <v>40</v>
      </c>
      <c r="E13" s="107" t="s">
        <v>41</v>
      </c>
      <c r="F13" s="108" t="s">
        <v>42</v>
      </c>
      <c r="G13" s="105" t="s">
        <v>43</v>
      </c>
      <c r="H13" s="106">
        <v>12</v>
      </c>
      <c r="I13" s="107" t="s">
        <v>418</v>
      </c>
    </row>
    <row r="14" spans="2:9" x14ac:dyDescent="0.25">
      <c r="B14" s="1">
        <v>8</v>
      </c>
      <c r="C14" s="101" t="s">
        <v>325</v>
      </c>
      <c r="D14" s="102" t="s">
        <v>311</v>
      </c>
      <c r="E14" s="103" t="s">
        <v>312</v>
      </c>
      <c r="F14" s="104" t="s">
        <v>318</v>
      </c>
      <c r="G14" s="101" t="s">
        <v>332</v>
      </c>
      <c r="H14" s="102">
        <v>12</v>
      </c>
      <c r="I14" s="103"/>
    </row>
    <row r="15" spans="2:9" x14ac:dyDescent="0.25">
      <c r="B15" s="1">
        <v>9</v>
      </c>
      <c r="C15" s="105" t="s">
        <v>160</v>
      </c>
      <c r="D15" s="106" t="s">
        <v>86</v>
      </c>
      <c r="E15" s="107" t="s">
        <v>170</v>
      </c>
      <c r="F15" s="108" t="s">
        <v>152</v>
      </c>
      <c r="G15" s="105" t="s">
        <v>188</v>
      </c>
      <c r="H15" s="106">
        <v>11</v>
      </c>
      <c r="I15" s="107" t="s">
        <v>180</v>
      </c>
    </row>
    <row r="16" spans="2:9" x14ac:dyDescent="0.25">
      <c r="B16" s="1">
        <v>10</v>
      </c>
      <c r="C16" s="105" t="s">
        <v>161</v>
      </c>
      <c r="D16" s="106" t="s">
        <v>86</v>
      </c>
      <c r="E16" s="107" t="s">
        <v>171</v>
      </c>
      <c r="F16" s="108" t="s">
        <v>391</v>
      </c>
      <c r="G16" s="105" t="s">
        <v>188</v>
      </c>
      <c r="H16" s="106">
        <v>11</v>
      </c>
      <c r="I16" s="107" t="s">
        <v>181</v>
      </c>
    </row>
    <row r="17" spans="2:9" x14ac:dyDescent="0.25">
      <c r="B17" s="1">
        <v>11</v>
      </c>
      <c r="C17" s="105" t="s">
        <v>162</v>
      </c>
      <c r="D17" s="106" t="s">
        <v>86</v>
      </c>
      <c r="E17" s="107" t="s">
        <v>172</v>
      </c>
      <c r="F17" s="108" t="s">
        <v>153</v>
      </c>
      <c r="G17" s="105" t="s">
        <v>188</v>
      </c>
      <c r="H17" s="106">
        <v>12</v>
      </c>
      <c r="I17" s="107" t="s">
        <v>182</v>
      </c>
    </row>
    <row r="18" spans="2:9" x14ac:dyDescent="0.25">
      <c r="B18" s="1">
        <v>12</v>
      </c>
      <c r="C18" s="105" t="s">
        <v>163</v>
      </c>
      <c r="D18" s="106" t="s">
        <v>86</v>
      </c>
      <c r="E18" s="107" t="s">
        <v>173</v>
      </c>
      <c r="F18" s="108" t="s">
        <v>154</v>
      </c>
      <c r="G18" s="105" t="s">
        <v>188</v>
      </c>
      <c r="H18" s="106">
        <v>12</v>
      </c>
      <c r="I18" s="107" t="s">
        <v>183</v>
      </c>
    </row>
    <row r="19" spans="2:9" x14ac:dyDescent="0.25">
      <c r="B19" s="1">
        <v>13</v>
      </c>
      <c r="C19" s="105" t="s">
        <v>164</v>
      </c>
      <c r="D19" s="106" t="s">
        <v>86</v>
      </c>
      <c r="E19" s="107" t="s">
        <v>174</v>
      </c>
      <c r="F19" s="108" t="s">
        <v>155</v>
      </c>
      <c r="G19" s="105" t="s">
        <v>359</v>
      </c>
      <c r="H19" s="106">
        <v>12</v>
      </c>
      <c r="I19" s="107" t="s">
        <v>184</v>
      </c>
    </row>
    <row r="20" spans="2:9" x14ac:dyDescent="0.25">
      <c r="B20" s="1">
        <v>14</v>
      </c>
      <c r="C20" s="105" t="s">
        <v>165</v>
      </c>
      <c r="D20" s="106" t="s">
        <v>86</v>
      </c>
      <c r="E20" s="107" t="s">
        <v>175</v>
      </c>
      <c r="F20" s="108" t="s">
        <v>392</v>
      </c>
      <c r="G20" s="105" t="s">
        <v>360</v>
      </c>
      <c r="H20" s="106">
        <v>12</v>
      </c>
      <c r="I20" s="107" t="s">
        <v>185</v>
      </c>
    </row>
    <row r="21" spans="2:9" x14ac:dyDescent="0.25">
      <c r="B21" s="1">
        <v>15</v>
      </c>
      <c r="C21" s="105" t="s">
        <v>167</v>
      </c>
      <c r="D21" s="106" t="s">
        <v>86</v>
      </c>
      <c r="E21" s="107" t="s">
        <v>177</v>
      </c>
      <c r="F21" s="108" t="s">
        <v>157</v>
      </c>
      <c r="G21" s="105" t="s">
        <v>188</v>
      </c>
      <c r="H21" s="106">
        <v>11</v>
      </c>
      <c r="I21" s="107" t="s">
        <v>361</v>
      </c>
    </row>
    <row r="22" spans="2:9" x14ac:dyDescent="0.25">
      <c r="B22" s="24"/>
      <c r="C22" s="25"/>
      <c r="D22" s="24"/>
      <c r="E22" s="26"/>
      <c r="F22" s="27"/>
      <c r="G22" s="25"/>
      <c r="H22" s="24"/>
      <c r="I22" s="26"/>
    </row>
  </sheetData>
  <conditionalFormatting sqref="H1:H1048576">
    <cfRule type="cellIs" dxfId="22" priority="1" operator="equal">
      <formula>12</formula>
    </cfRule>
    <cfRule type="cellIs" dxfId="21" priority="2" operator="equal">
      <formula>11</formula>
    </cfRule>
    <cfRule type="cellIs" dxfId="20" priority="3" operator="equal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2"/>
  <sheetViews>
    <sheetView showGridLines="0" topLeftCell="A85" zoomScale="115" zoomScaleNormal="115" workbookViewId="0">
      <selection activeCell="D16" sqref="D16"/>
    </sheetView>
  </sheetViews>
  <sheetFormatPr baseColWidth="10" defaultColWidth="9.140625" defaultRowHeight="15" x14ac:dyDescent="0.25"/>
  <cols>
    <col min="1" max="1" width="1.42578125" customWidth="1"/>
    <col min="2" max="2" width="5.85546875" style="1" customWidth="1"/>
    <col min="3" max="3" width="9.7109375" style="1" bestFit="1" customWidth="1"/>
    <col min="4" max="4" width="37.42578125" bestFit="1" customWidth="1"/>
    <col min="5" max="5" width="6" style="1" customWidth="1"/>
    <col min="6" max="6" width="6.42578125" style="1" customWidth="1"/>
    <col min="7" max="7" width="1" style="19" customWidth="1"/>
    <col min="8" max="8" width="5.42578125" customWidth="1"/>
    <col min="9" max="13" width="5.42578125" style="63" customWidth="1"/>
    <col min="14" max="14" width="1.85546875" customWidth="1"/>
    <col min="15" max="15" width="0.140625" customWidth="1"/>
    <col min="16" max="16" width="5.42578125" customWidth="1"/>
    <col min="17" max="17" width="8.42578125" customWidth="1"/>
    <col min="18" max="18" width="3.28515625" style="48" customWidth="1"/>
    <col min="19" max="1014" width="10.5703125" customWidth="1"/>
  </cols>
  <sheetData>
    <row r="1" spans="2:22" ht="8.25" customHeight="1" x14ac:dyDescent="0.25"/>
    <row r="2" spans="2:22" s="39" customFormat="1" ht="8.25" customHeight="1" x14ac:dyDescent="0.25">
      <c r="B2" s="1"/>
      <c r="C2" s="1"/>
      <c r="E2" s="1"/>
      <c r="F2" s="1"/>
      <c r="G2" s="19"/>
      <c r="I2" s="63"/>
      <c r="J2" s="63"/>
      <c r="K2" s="63"/>
      <c r="L2" s="63"/>
      <c r="M2" s="63"/>
      <c r="R2" s="48"/>
    </row>
    <row r="3" spans="2:22" s="39" customFormat="1" ht="8.25" customHeight="1" x14ac:dyDescent="0.25">
      <c r="B3" s="1"/>
      <c r="C3" s="1"/>
      <c r="E3" s="1"/>
      <c r="F3" s="1"/>
      <c r="G3" s="19"/>
      <c r="I3" s="63"/>
      <c r="J3" s="63"/>
      <c r="K3" s="63"/>
      <c r="L3" s="63"/>
      <c r="M3" s="63"/>
      <c r="R3" s="48"/>
    </row>
    <row r="4" spans="2:22" s="39" customFormat="1" ht="8.25" customHeight="1" x14ac:dyDescent="0.25">
      <c r="B4" s="1"/>
      <c r="C4" s="1"/>
      <c r="E4" s="1"/>
      <c r="F4" s="1"/>
      <c r="G4" s="19"/>
      <c r="I4" s="63"/>
      <c r="J4" s="63"/>
      <c r="K4" s="63"/>
      <c r="L4" s="63"/>
      <c r="M4" s="63"/>
      <c r="R4" s="48"/>
    </row>
    <row r="5" spans="2:22" s="39" customFormat="1" ht="8.25" customHeight="1" x14ac:dyDescent="0.25">
      <c r="B5" s="1"/>
      <c r="C5" s="1"/>
      <c r="E5" s="1"/>
      <c r="F5" s="1"/>
      <c r="G5" s="19"/>
      <c r="I5" s="63"/>
      <c r="J5" s="63"/>
      <c r="K5" s="63"/>
      <c r="L5" s="63"/>
      <c r="M5" s="63"/>
      <c r="R5" s="48"/>
    </row>
    <row r="6" spans="2:22" s="39" customFormat="1" ht="8.25" customHeight="1" x14ac:dyDescent="0.25">
      <c r="B6" s="1"/>
      <c r="C6" s="1"/>
      <c r="E6" s="1"/>
      <c r="F6" s="1"/>
      <c r="G6" s="19"/>
      <c r="I6" s="63"/>
      <c r="J6" s="63"/>
      <c r="K6" s="63"/>
      <c r="L6" s="63"/>
      <c r="M6" s="63"/>
      <c r="R6" s="48"/>
    </row>
    <row r="7" spans="2:22" s="39" customFormat="1" ht="8.25" customHeight="1" x14ac:dyDescent="0.25">
      <c r="B7" s="1"/>
      <c r="C7" s="1"/>
      <c r="E7" s="1"/>
      <c r="F7" s="1"/>
      <c r="G7" s="19"/>
      <c r="I7" s="63"/>
      <c r="J7" s="63"/>
      <c r="K7" s="63"/>
      <c r="L7" s="63"/>
      <c r="M7" s="63"/>
      <c r="R7" s="48"/>
    </row>
    <row r="8" spans="2:22" s="39" customFormat="1" ht="8.25" customHeight="1" x14ac:dyDescent="0.25">
      <c r="B8" s="1"/>
      <c r="C8" s="1"/>
      <c r="E8" s="1"/>
      <c r="F8" s="1"/>
      <c r="G8" s="19"/>
      <c r="I8" s="63"/>
      <c r="J8" s="63"/>
      <c r="K8" s="63"/>
      <c r="L8" s="63"/>
      <c r="M8" s="63"/>
      <c r="R8" s="48"/>
    </row>
    <row r="9" spans="2:22" s="39" customFormat="1" ht="8.25" customHeight="1" x14ac:dyDescent="0.25">
      <c r="B9" s="1"/>
      <c r="C9" s="1"/>
      <c r="E9" s="1"/>
      <c r="F9" s="1"/>
      <c r="G9" s="19"/>
      <c r="I9" s="63"/>
      <c r="J9" s="63"/>
      <c r="K9" s="63"/>
      <c r="L9" s="63"/>
      <c r="M9" s="63"/>
      <c r="R9" s="48"/>
    </row>
    <row r="10" spans="2:22" s="39" customFormat="1" ht="8.25" customHeight="1" x14ac:dyDescent="0.25">
      <c r="B10" s="1"/>
      <c r="C10" s="1"/>
      <c r="E10" s="1"/>
      <c r="F10" s="1"/>
      <c r="G10" s="19"/>
      <c r="I10" s="63"/>
      <c r="J10" s="63"/>
      <c r="K10" s="63"/>
      <c r="L10" s="63"/>
      <c r="M10" s="63"/>
      <c r="R10" s="48"/>
    </row>
    <row r="11" spans="2:22" ht="26.25" x14ac:dyDescent="0.4">
      <c r="B11" s="114" t="s">
        <v>94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49"/>
      <c r="S11" s="46"/>
    </row>
    <row r="12" spans="2:22" ht="26.25" x14ac:dyDescent="0.4">
      <c r="B12" s="113" t="s">
        <v>96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46"/>
      <c r="T12" s="46"/>
      <c r="U12" s="46"/>
      <c r="V12" s="46"/>
    </row>
    <row r="13" spans="2:22" ht="21" customHeight="1" x14ac:dyDescent="0.25">
      <c r="H13" s="111" t="s">
        <v>95</v>
      </c>
      <c r="I13" s="111"/>
      <c r="J13" s="111"/>
      <c r="K13" s="111"/>
      <c r="L13" s="111"/>
      <c r="M13" s="111"/>
      <c r="P13" s="112" t="s">
        <v>4</v>
      </c>
      <c r="Q13" s="112" t="s">
        <v>87</v>
      </c>
    </row>
    <row r="14" spans="2:22" ht="18.600000000000001" customHeight="1" x14ac:dyDescent="0.25">
      <c r="B14" s="7" t="s">
        <v>88</v>
      </c>
      <c r="C14" s="7" t="s">
        <v>89</v>
      </c>
      <c r="D14" s="8" t="s">
        <v>90</v>
      </c>
      <c r="E14" s="7" t="s">
        <v>5</v>
      </c>
      <c r="F14" s="7" t="s">
        <v>9</v>
      </c>
      <c r="G14" s="21"/>
      <c r="H14" s="45" t="s">
        <v>0</v>
      </c>
      <c r="I14" s="64" t="s">
        <v>1</v>
      </c>
      <c r="J14" s="64" t="s">
        <v>2</v>
      </c>
      <c r="K14" s="64" t="s">
        <v>3</v>
      </c>
      <c r="L14" s="64" t="s">
        <v>99</v>
      </c>
      <c r="M14" s="64" t="s">
        <v>4</v>
      </c>
      <c r="P14" s="112"/>
      <c r="Q14" s="112"/>
    </row>
    <row r="15" spans="2:22" s="14" customFormat="1" ht="21.6" customHeight="1" x14ac:dyDescent="0.25">
      <c r="B15" s="9">
        <v>23</v>
      </c>
      <c r="C15" s="10" t="str">
        <f>Listado_G!C29</f>
        <v>oci_cf9</v>
      </c>
      <c r="D15" s="11" t="str">
        <f>Listado_G!E29</f>
        <v>Mauricio Avalos Tamayo</v>
      </c>
      <c r="E15" s="17" t="str">
        <f>Listado_G!D29</f>
        <v>CF</v>
      </c>
      <c r="F15" s="22">
        <f>Listado_G!H29</f>
        <v>12</v>
      </c>
      <c r="G15" s="20"/>
      <c r="H15" s="56">
        <v>100</v>
      </c>
      <c r="I15" s="56">
        <v>100</v>
      </c>
      <c r="J15" s="56">
        <v>100</v>
      </c>
      <c r="K15" s="56">
        <v>100</v>
      </c>
      <c r="L15" s="56">
        <v>100</v>
      </c>
      <c r="M15" s="56">
        <f t="shared" ref="M15:M46" si="0">SUM(H15:L15)</f>
        <v>500</v>
      </c>
      <c r="N15" s="62"/>
      <c r="O15" s="62"/>
      <c r="P15" s="56">
        <f t="shared" ref="P15:P46" si="1">M15</f>
        <v>500</v>
      </c>
      <c r="Q15" s="12">
        <f>RANK(P15,P$15:P$114)</f>
        <v>1</v>
      </c>
      <c r="R15" s="50">
        <f>COUNTBLANK(H15:M15)</f>
        <v>0</v>
      </c>
    </row>
    <row r="16" spans="2:22" s="14" customFormat="1" ht="21.6" customHeight="1" x14ac:dyDescent="0.25">
      <c r="B16" s="9">
        <v>24</v>
      </c>
      <c r="C16" s="10" t="str">
        <f>Listado_G!C30</f>
        <v>oci_cm1</v>
      </c>
      <c r="D16" s="11" t="str">
        <f>Listado_G!E30</f>
        <v>José Miguel Rodríguez Hernández</v>
      </c>
      <c r="E16" s="17" t="str">
        <f>Listado_G!D30</f>
        <v>CM</v>
      </c>
      <c r="F16" s="22">
        <f>Listado_G!H30</f>
        <v>10</v>
      </c>
      <c r="G16" s="20"/>
      <c r="H16" s="56">
        <v>100</v>
      </c>
      <c r="I16" s="56">
        <v>100</v>
      </c>
      <c r="J16" s="56">
        <v>100</v>
      </c>
      <c r="K16" s="56">
        <v>100</v>
      </c>
      <c r="L16" s="56">
        <v>100</v>
      </c>
      <c r="M16" s="56">
        <f t="shared" si="0"/>
        <v>500</v>
      </c>
      <c r="N16" s="62"/>
      <c r="O16" s="62"/>
      <c r="P16" s="56">
        <f t="shared" si="1"/>
        <v>500</v>
      </c>
      <c r="Q16" s="12">
        <f t="shared" ref="Q16:Q79" si="2">RANK(P16,P$15:P$114)</f>
        <v>1</v>
      </c>
      <c r="R16" s="50">
        <f t="shared" ref="R16:R79" si="3">COUNTBLANK(H16:M16)</f>
        <v>0</v>
      </c>
    </row>
    <row r="17" spans="2:18" s="14" customFormat="1" ht="21.6" customHeight="1" x14ac:dyDescent="0.25">
      <c r="B17" s="9">
        <v>25</v>
      </c>
      <c r="C17" s="10" t="str">
        <f>Listado_G!C31</f>
        <v>oci_cm2</v>
      </c>
      <c r="D17" s="11" t="str">
        <f>Listado_G!E31</f>
        <v>Fernando  Mario Díaz Hernández</v>
      </c>
      <c r="E17" s="17" t="str">
        <f>Listado_G!D31</f>
        <v>CM</v>
      </c>
      <c r="F17" s="22">
        <f>Listado_G!H31</f>
        <v>10</v>
      </c>
      <c r="G17" s="20"/>
      <c r="H17" s="56">
        <v>100</v>
      </c>
      <c r="I17" s="56">
        <v>100</v>
      </c>
      <c r="J17" s="56">
        <v>100</v>
      </c>
      <c r="K17" s="56">
        <v>100</v>
      </c>
      <c r="L17" s="56">
        <v>100</v>
      </c>
      <c r="M17" s="56">
        <f t="shared" si="0"/>
        <v>500</v>
      </c>
      <c r="N17" s="62"/>
      <c r="O17" s="62"/>
      <c r="P17" s="56">
        <f t="shared" si="1"/>
        <v>500</v>
      </c>
      <c r="Q17" s="12">
        <f t="shared" si="2"/>
        <v>1</v>
      </c>
      <c r="R17" s="50">
        <f t="shared" si="3"/>
        <v>0</v>
      </c>
    </row>
    <row r="18" spans="2:18" s="14" customFormat="1" ht="21.6" customHeight="1" x14ac:dyDescent="0.25">
      <c r="B18" s="9">
        <v>27</v>
      </c>
      <c r="C18" s="10" t="str">
        <f>Listado_G!C33</f>
        <v>oci_cm4</v>
      </c>
      <c r="D18" s="11" t="str">
        <f>Listado_G!E33</f>
        <v>Carlos Alcide Sifontes Viamontes</v>
      </c>
      <c r="E18" s="17" t="str">
        <f>Listado_G!D33</f>
        <v>CM</v>
      </c>
      <c r="F18" s="22">
        <f>Listado_G!H33</f>
        <v>11</v>
      </c>
      <c r="G18" s="20"/>
      <c r="H18" s="56">
        <v>100</v>
      </c>
      <c r="I18" s="56">
        <v>100</v>
      </c>
      <c r="J18" s="56">
        <v>100</v>
      </c>
      <c r="K18" s="56">
        <v>48</v>
      </c>
      <c r="L18" s="56">
        <v>100</v>
      </c>
      <c r="M18" s="56">
        <f t="shared" si="0"/>
        <v>448</v>
      </c>
      <c r="N18" s="62"/>
      <c r="O18" s="62"/>
      <c r="P18" s="56">
        <f t="shared" si="1"/>
        <v>448</v>
      </c>
      <c r="Q18" s="12">
        <f t="shared" si="2"/>
        <v>4</v>
      </c>
      <c r="R18" s="50">
        <f t="shared" si="3"/>
        <v>0</v>
      </c>
    </row>
    <row r="19" spans="2:18" s="14" customFormat="1" ht="21.6" customHeight="1" x14ac:dyDescent="0.25">
      <c r="B19" s="9">
        <v>9</v>
      </c>
      <c r="C19" s="10" t="str">
        <f>Listado_G!C15</f>
        <v>oci_ca5</v>
      </c>
      <c r="D19" s="11" t="str">
        <f>Listado_G!E15</f>
        <v>Santiago de Jesús Cutiño sablón</v>
      </c>
      <c r="E19" s="17" t="str">
        <f>Listado_G!D15</f>
        <v>CA</v>
      </c>
      <c r="F19" s="22">
        <f>Listado_G!H15</f>
        <v>11</v>
      </c>
      <c r="G19" s="20"/>
      <c r="H19" s="56">
        <v>100</v>
      </c>
      <c r="I19" s="56">
        <v>100</v>
      </c>
      <c r="J19" s="56">
        <v>28</v>
      </c>
      <c r="K19" s="56">
        <v>80</v>
      </c>
      <c r="L19" s="56">
        <v>100</v>
      </c>
      <c r="M19" s="56">
        <f t="shared" si="0"/>
        <v>408</v>
      </c>
      <c r="N19" s="62"/>
      <c r="O19" s="62"/>
      <c r="P19" s="56">
        <f t="shared" si="1"/>
        <v>408</v>
      </c>
      <c r="Q19" s="12">
        <f t="shared" si="2"/>
        <v>5</v>
      </c>
      <c r="R19" s="50">
        <f t="shared" si="3"/>
        <v>0</v>
      </c>
    </row>
    <row r="20" spans="2:18" s="14" customFormat="1" ht="21.6" customHeight="1" x14ac:dyDescent="0.25">
      <c r="B20" s="9">
        <v>50</v>
      </c>
      <c r="C20" s="10" t="str">
        <f>Listado_G!C56</f>
        <v>oci_ho8</v>
      </c>
      <c r="D20" s="11" t="str">
        <f>Listado_G!E56</f>
        <v>María Karla Figueredo Rojas</v>
      </c>
      <c r="E20" s="17" t="str">
        <f>Listado_G!D56</f>
        <v>HO</v>
      </c>
      <c r="F20" s="22">
        <f>Listado_G!H56</f>
        <v>12</v>
      </c>
      <c r="G20" s="20"/>
      <c r="H20" s="56">
        <v>100</v>
      </c>
      <c r="I20" s="56">
        <v>100</v>
      </c>
      <c r="J20" s="56">
        <v>52</v>
      </c>
      <c r="K20" s="56">
        <v>80</v>
      </c>
      <c r="L20" s="56"/>
      <c r="M20" s="56">
        <f t="shared" si="0"/>
        <v>332</v>
      </c>
      <c r="N20" s="62"/>
      <c r="O20" s="62"/>
      <c r="P20" s="56">
        <f t="shared" si="1"/>
        <v>332</v>
      </c>
      <c r="Q20" s="12">
        <f t="shared" si="2"/>
        <v>6</v>
      </c>
      <c r="R20" s="50">
        <f t="shared" si="3"/>
        <v>1</v>
      </c>
    </row>
    <row r="21" spans="2:18" s="14" customFormat="1" ht="21.6" customHeight="1" x14ac:dyDescent="0.25">
      <c r="B21" s="9">
        <v>84</v>
      </c>
      <c r="C21" s="10" t="str">
        <f>Listado_G!C91</f>
        <v>oci_sc8</v>
      </c>
      <c r="D21" s="11" t="str">
        <f>Listado_G!E91</f>
        <v>Francisco Hung Rici</v>
      </c>
      <c r="E21" s="17" t="str">
        <f>Listado_G!D91</f>
        <v>SC</v>
      </c>
      <c r="F21" s="22">
        <f>Listado_G!H91</f>
        <v>10</v>
      </c>
      <c r="G21" s="20"/>
      <c r="H21" s="56">
        <v>100</v>
      </c>
      <c r="I21" s="56">
        <v>100</v>
      </c>
      <c r="J21" s="56">
        <v>52</v>
      </c>
      <c r="K21" s="56">
        <v>40</v>
      </c>
      <c r="L21" s="56">
        <v>40</v>
      </c>
      <c r="M21" s="56">
        <f t="shared" si="0"/>
        <v>332</v>
      </c>
      <c r="N21" s="62"/>
      <c r="O21" s="62"/>
      <c r="P21" s="56">
        <f t="shared" si="1"/>
        <v>332</v>
      </c>
      <c r="Q21" s="12">
        <f t="shared" si="2"/>
        <v>6</v>
      </c>
      <c r="R21" s="50">
        <f t="shared" si="3"/>
        <v>0</v>
      </c>
    </row>
    <row r="22" spans="2:18" s="14" customFormat="1" ht="21.6" customHeight="1" x14ac:dyDescent="0.25">
      <c r="B22" s="9">
        <v>28</v>
      </c>
      <c r="C22" s="10" t="str">
        <f>Listado_G!C34</f>
        <v>oci_cm5</v>
      </c>
      <c r="D22" s="11" t="str">
        <f>Listado_G!E34</f>
        <v>Samuel Jesús Moreno Martínez</v>
      </c>
      <c r="E22" s="17" t="str">
        <f>Listado_G!D34</f>
        <v>CM</v>
      </c>
      <c r="F22" s="22">
        <f>Listado_G!H34</f>
        <v>11</v>
      </c>
      <c r="G22" s="20"/>
      <c r="H22" s="56">
        <v>100</v>
      </c>
      <c r="I22" s="56">
        <v>100</v>
      </c>
      <c r="J22" s="56">
        <v>48</v>
      </c>
      <c r="K22" s="56">
        <v>80</v>
      </c>
      <c r="L22" s="56"/>
      <c r="M22" s="56">
        <f t="shared" si="0"/>
        <v>328</v>
      </c>
      <c r="N22" s="62"/>
      <c r="O22" s="62"/>
      <c r="P22" s="56">
        <f t="shared" si="1"/>
        <v>328</v>
      </c>
      <c r="Q22" s="12">
        <f t="shared" si="2"/>
        <v>8</v>
      </c>
      <c r="R22" s="50">
        <f t="shared" si="3"/>
        <v>1</v>
      </c>
    </row>
    <row r="23" spans="2:18" s="14" customFormat="1" ht="21.6" customHeight="1" x14ac:dyDescent="0.25">
      <c r="B23" s="9">
        <v>48</v>
      </c>
      <c r="C23" s="10" t="str">
        <f>Listado_G!C54</f>
        <v>oci_ho6</v>
      </c>
      <c r="D23" s="11" t="str">
        <f>Listado_G!E54</f>
        <v>Erik Velázquez Cuevas</v>
      </c>
      <c r="E23" s="17" t="str">
        <f>Listado_G!D54</f>
        <v>HO</v>
      </c>
      <c r="F23" s="22">
        <f>Listado_G!H54</f>
        <v>12</v>
      </c>
      <c r="G23" s="20"/>
      <c r="H23" s="56">
        <v>100</v>
      </c>
      <c r="I23" s="56">
        <v>100</v>
      </c>
      <c r="J23" s="56">
        <v>36</v>
      </c>
      <c r="K23" s="56">
        <v>64</v>
      </c>
      <c r="L23" s="56">
        <v>10</v>
      </c>
      <c r="M23" s="56">
        <f t="shared" si="0"/>
        <v>310</v>
      </c>
      <c r="N23" s="62"/>
      <c r="O23" s="62"/>
      <c r="P23" s="56">
        <f t="shared" si="1"/>
        <v>310</v>
      </c>
      <c r="Q23" s="12">
        <f t="shared" si="2"/>
        <v>9</v>
      </c>
      <c r="R23" s="50">
        <f t="shared" si="3"/>
        <v>0</v>
      </c>
    </row>
    <row r="24" spans="2:18" s="14" customFormat="1" ht="21.6" customHeight="1" x14ac:dyDescent="0.25">
      <c r="B24" s="9">
        <v>26</v>
      </c>
      <c r="C24" s="10" t="str">
        <f>Listado_G!C32</f>
        <v>oci_cm3</v>
      </c>
      <c r="D24" s="11" t="str">
        <f>Listado_G!E32</f>
        <v>Josué David García Pérez</v>
      </c>
      <c r="E24" s="17" t="str">
        <f>Listado_G!D32</f>
        <v>CM</v>
      </c>
      <c r="F24" s="22">
        <f>Listado_G!H32</f>
        <v>11</v>
      </c>
      <c r="G24" s="20"/>
      <c r="H24" s="56">
        <v>100</v>
      </c>
      <c r="I24" s="56">
        <v>100</v>
      </c>
      <c r="J24" s="56">
        <v>52</v>
      </c>
      <c r="K24" s="56">
        <v>32</v>
      </c>
      <c r="L24" s="56"/>
      <c r="M24" s="56">
        <f t="shared" si="0"/>
        <v>284</v>
      </c>
      <c r="N24" s="62"/>
      <c r="O24" s="62"/>
      <c r="P24" s="56">
        <f t="shared" si="1"/>
        <v>284</v>
      </c>
      <c r="Q24" s="12">
        <f t="shared" si="2"/>
        <v>10</v>
      </c>
      <c r="R24" s="50">
        <f t="shared" si="3"/>
        <v>1</v>
      </c>
    </row>
    <row r="25" spans="2:18" s="14" customFormat="1" ht="21.6" customHeight="1" x14ac:dyDescent="0.25">
      <c r="B25" s="9">
        <v>10</v>
      </c>
      <c r="C25" s="10" t="str">
        <f>Listado_G!C16</f>
        <v>oci_ca6</v>
      </c>
      <c r="D25" s="11" t="str">
        <f>Listado_G!E16</f>
        <v>Ana Laura rodríguez Camacho</v>
      </c>
      <c r="E25" s="17" t="str">
        <f>Listado_G!D16</f>
        <v>CA</v>
      </c>
      <c r="F25" s="22">
        <f>Listado_G!H16</f>
        <v>11</v>
      </c>
      <c r="G25" s="20"/>
      <c r="H25" s="56">
        <v>80</v>
      </c>
      <c r="I25" s="56">
        <v>100</v>
      </c>
      <c r="J25" s="56">
        <v>100</v>
      </c>
      <c r="K25" s="56"/>
      <c r="L25" s="56"/>
      <c r="M25" s="56">
        <f t="shared" si="0"/>
        <v>280</v>
      </c>
      <c r="N25" s="62"/>
      <c r="O25" s="62"/>
      <c r="P25" s="56">
        <f t="shared" si="1"/>
        <v>280</v>
      </c>
      <c r="Q25" s="12">
        <f t="shared" si="2"/>
        <v>11</v>
      </c>
      <c r="R25" s="50">
        <f t="shared" si="3"/>
        <v>2</v>
      </c>
    </row>
    <row r="26" spans="2:18" s="14" customFormat="1" ht="21.6" customHeight="1" x14ac:dyDescent="0.25">
      <c r="B26" s="9">
        <v>53</v>
      </c>
      <c r="C26" s="10" t="str">
        <f>Listado_G!C59</f>
        <v>oci_lh3</v>
      </c>
      <c r="D26" s="11" t="str">
        <f>Listado_G!E59</f>
        <v>Jennifer Arencibia Perezleo</v>
      </c>
      <c r="E26" s="17" t="str">
        <f>Listado_G!D59</f>
        <v>LH</v>
      </c>
      <c r="F26" s="22">
        <f>Listado_G!H59</f>
        <v>10</v>
      </c>
      <c r="G26" s="20"/>
      <c r="H26" s="56">
        <v>100</v>
      </c>
      <c r="I26" s="56">
        <v>100</v>
      </c>
      <c r="J26" s="56">
        <v>20</v>
      </c>
      <c r="K26" s="56">
        <v>24</v>
      </c>
      <c r="L26" s="56"/>
      <c r="M26" s="56">
        <f t="shared" si="0"/>
        <v>244</v>
      </c>
      <c r="N26" s="62"/>
      <c r="O26" s="62"/>
      <c r="P26" s="56">
        <f t="shared" si="1"/>
        <v>244</v>
      </c>
      <c r="Q26" s="12">
        <f t="shared" si="2"/>
        <v>12</v>
      </c>
      <c r="R26" s="50">
        <f t="shared" si="3"/>
        <v>1</v>
      </c>
    </row>
    <row r="27" spans="2:18" s="14" customFormat="1" ht="21.6" customHeight="1" x14ac:dyDescent="0.25">
      <c r="B27" s="9">
        <v>18</v>
      </c>
      <c r="C27" s="10" t="str">
        <f>Listado_G!C24</f>
        <v>oci_cf4</v>
      </c>
      <c r="D27" s="11" t="str">
        <f>Listado_G!E24</f>
        <v>Dairon Javier Pérez Jiménez</v>
      </c>
      <c r="E27" s="17" t="str">
        <f>Listado_G!D24</f>
        <v>CF</v>
      </c>
      <c r="F27" s="22">
        <f>Listado_G!H24</f>
        <v>11</v>
      </c>
      <c r="G27" s="20"/>
      <c r="H27" s="56">
        <v>100</v>
      </c>
      <c r="I27" s="56">
        <v>100</v>
      </c>
      <c r="J27" s="56">
        <v>28</v>
      </c>
      <c r="K27" s="56"/>
      <c r="L27" s="56">
        <v>10</v>
      </c>
      <c r="M27" s="56">
        <f t="shared" si="0"/>
        <v>238</v>
      </c>
      <c r="N27" s="62"/>
      <c r="O27" s="62"/>
      <c r="P27" s="56">
        <f t="shared" si="1"/>
        <v>238</v>
      </c>
      <c r="Q27" s="12">
        <f t="shared" si="2"/>
        <v>13</v>
      </c>
      <c r="R27" s="50">
        <f t="shared" si="3"/>
        <v>1</v>
      </c>
    </row>
    <row r="28" spans="2:18" s="14" customFormat="1" ht="21.6" customHeight="1" x14ac:dyDescent="0.25">
      <c r="B28" s="9">
        <v>32</v>
      </c>
      <c r="C28" s="10" t="str">
        <f>Listado_G!C38</f>
        <v>oci_gr1</v>
      </c>
      <c r="D28" s="11" t="str">
        <f>Listado_G!E38</f>
        <v>Leonardo Osorio Mengana</v>
      </c>
      <c r="E28" s="17" t="str">
        <f>Listado_G!D38</f>
        <v>GR</v>
      </c>
      <c r="F28" s="22">
        <f>Listado_G!H38</f>
        <v>12</v>
      </c>
      <c r="G28" s="20"/>
      <c r="H28" s="56">
        <v>100</v>
      </c>
      <c r="I28" s="56">
        <v>100</v>
      </c>
      <c r="J28" s="56">
        <v>0</v>
      </c>
      <c r="K28" s="56">
        <v>24</v>
      </c>
      <c r="L28" s="56">
        <v>10</v>
      </c>
      <c r="M28" s="56">
        <f t="shared" si="0"/>
        <v>234</v>
      </c>
      <c r="N28" s="62"/>
      <c r="O28" s="62"/>
      <c r="P28" s="56">
        <f t="shared" si="1"/>
        <v>234</v>
      </c>
      <c r="Q28" s="12">
        <f t="shared" si="2"/>
        <v>14</v>
      </c>
      <c r="R28" s="50">
        <f t="shared" si="3"/>
        <v>0</v>
      </c>
    </row>
    <row r="29" spans="2:18" s="14" customFormat="1" ht="21.6" customHeight="1" x14ac:dyDescent="0.25">
      <c r="B29" s="9">
        <v>30</v>
      </c>
      <c r="C29" s="10" t="str">
        <f>Listado_G!C36</f>
        <v>oci_cm7</v>
      </c>
      <c r="D29" s="11" t="str">
        <f>Listado_G!E36</f>
        <v>Ariel Alejandro González Álvarez</v>
      </c>
      <c r="E29" s="17" t="str">
        <f>Listado_G!D36</f>
        <v>CM</v>
      </c>
      <c r="F29" s="22">
        <f>Listado_G!H36</f>
        <v>12</v>
      </c>
      <c r="G29" s="20"/>
      <c r="H29" s="56">
        <v>100</v>
      </c>
      <c r="I29" s="56">
        <v>100</v>
      </c>
      <c r="J29" s="56">
        <v>28</v>
      </c>
      <c r="K29" s="56"/>
      <c r="L29" s="56"/>
      <c r="M29" s="56">
        <f t="shared" si="0"/>
        <v>228</v>
      </c>
      <c r="N29" s="62"/>
      <c r="O29" s="62"/>
      <c r="P29" s="56">
        <f t="shared" si="1"/>
        <v>228</v>
      </c>
      <c r="Q29" s="12">
        <f t="shared" si="2"/>
        <v>15</v>
      </c>
      <c r="R29" s="50">
        <f t="shared" si="3"/>
        <v>2</v>
      </c>
    </row>
    <row r="30" spans="2:18" s="14" customFormat="1" ht="21.6" customHeight="1" x14ac:dyDescent="0.25">
      <c r="B30" s="9">
        <v>56</v>
      </c>
      <c r="C30" s="10" t="str">
        <f>Listado_G!C62</f>
        <v>oci_lh6</v>
      </c>
      <c r="D30" s="11" t="str">
        <f>Listado_G!E62</f>
        <v>Isidro A. Abello García</v>
      </c>
      <c r="E30" s="17" t="str">
        <f>Listado_G!D62</f>
        <v>LH</v>
      </c>
      <c r="F30" s="22">
        <f>Listado_G!H62</f>
        <v>11</v>
      </c>
      <c r="G30" s="20"/>
      <c r="H30" s="56">
        <v>100</v>
      </c>
      <c r="I30" s="56">
        <v>100</v>
      </c>
      <c r="J30" s="56">
        <v>11</v>
      </c>
      <c r="K30" s="56">
        <v>8</v>
      </c>
      <c r="L30" s="56"/>
      <c r="M30" s="56">
        <f t="shared" si="0"/>
        <v>219</v>
      </c>
      <c r="N30" s="62"/>
      <c r="O30" s="62"/>
      <c r="P30" s="56">
        <f t="shared" si="1"/>
        <v>219</v>
      </c>
      <c r="Q30" s="12">
        <f t="shared" si="2"/>
        <v>16</v>
      </c>
      <c r="R30" s="50">
        <f t="shared" si="3"/>
        <v>1</v>
      </c>
    </row>
    <row r="31" spans="2:18" s="14" customFormat="1" ht="21.6" customHeight="1" x14ac:dyDescent="0.25">
      <c r="B31" s="9">
        <v>57</v>
      </c>
      <c r="C31" s="10" t="str">
        <f>Listado_G!C63</f>
        <v>oci_lh7</v>
      </c>
      <c r="D31" s="11" t="str">
        <f>Listado_G!E63</f>
        <v>Alain Torres Rodríguez</v>
      </c>
      <c r="E31" s="17" t="str">
        <f>Listado_G!D63</f>
        <v>LH</v>
      </c>
      <c r="F31" s="22">
        <f>Listado_G!H63</f>
        <v>11</v>
      </c>
      <c r="G31" s="20"/>
      <c r="H31" s="56">
        <v>100</v>
      </c>
      <c r="I31" s="56">
        <v>50</v>
      </c>
      <c r="J31" s="56">
        <v>28</v>
      </c>
      <c r="K31" s="56">
        <v>16</v>
      </c>
      <c r="L31" s="56">
        <v>10</v>
      </c>
      <c r="M31" s="56">
        <f t="shared" si="0"/>
        <v>204</v>
      </c>
      <c r="N31" s="62"/>
      <c r="O31" s="62"/>
      <c r="P31" s="56">
        <f t="shared" si="1"/>
        <v>204</v>
      </c>
      <c r="Q31" s="12">
        <f t="shared" si="2"/>
        <v>17</v>
      </c>
      <c r="R31" s="50">
        <f t="shared" si="3"/>
        <v>0</v>
      </c>
    </row>
    <row r="32" spans="2:18" s="14" customFormat="1" ht="21.6" customHeight="1" x14ac:dyDescent="0.25">
      <c r="B32" s="9">
        <v>58</v>
      </c>
      <c r="C32" s="10" t="str">
        <f>Listado_G!C64</f>
        <v>oci_lh8</v>
      </c>
      <c r="D32" s="11" t="str">
        <f>Listado_G!E64</f>
        <v>Graciela Bermúdez Jordán</v>
      </c>
      <c r="E32" s="17" t="str">
        <f>Listado_G!D64</f>
        <v>LH</v>
      </c>
      <c r="F32" s="22">
        <f>Listado_G!H64</f>
        <v>10</v>
      </c>
      <c r="G32" s="20"/>
      <c r="H32" s="56">
        <v>50</v>
      </c>
      <c r="I32" s="56">
        <v>70</v>
      </c>
      <c r="J32" s="56">
        <v>28</v>
      </c>
      <c r="K32" s="56">
        <v>40</v>
      </c>
      <c r="L32" s="56"/>
      <c r="M32" s="56">
        <f t="shared" si="0"/>
        <v>188</v>
      </c>
      <c r="N32" s="62"/>
      <c r="O32" s="62"/>
      <c r="P32" s="56">
        <f t="shared" si="1"/>
        <v>188</v>
      </c>
      <c r="Q32" s="12">
        <f t="shared" si="2"/>
        <v>18</v>
      </c>
      <c r="R32" s="50">
        <f t="shared" si="3"/>
        <v>1</v>
      </c>
    </row>
    <row r="33" spans="2:18" s="14" customFormat="1" ht="21.6" customHeight="1" x14ac:dyDescent="0.25">
      <c r="B33" s="9">
        <v>29</v>
      </c>
      <c r="C33" s="10" t="str">
        <f>Listado_G!C35</f>
        <v>oci_cm6</v>
      </c>
      <c r="D33" s="11" t="str">
        <f>Listado_G!E35</f>
        <v>José Enrique Flores Herrera</v>
      </c>
      <c r="E33" s="17" t="str">
        <f>Listado_G!D35</f>
        <v>CM</v>
      </c>
      <c r="F33" s="22">
        <f>Listado_G!H35</f>
        <v>12</v>
      </c>
      <c r="G33" s="20"/>
      <c r="H33" s="56">
        <v>80</v>
      </c>
      <c r="I33" s="56">
        <v>50</v>
      </c>
      <c r="J33" s="56">
        <v>24</v>
      </c>
      <c r="K33" s="56"/>
      <c r="L33" s="56"/>
      <c r="M33" s="56">
        <f t="shared" si="0"/>
        <v>154</v>
      </c>
      <c r="N33" s="62"/>
      <c r="O33" s="62"/>
      <c r="P33" s="56">
        <f t="shared" si="1"/>
        <v>154</v>
      </c>
      <c r="Q33" s="12">
        <f t="shared" si="2"/>
        <v>19</v>
      </c>
      <c r="R33" s="50">
        <f t="shared" si="3"/>
        <v>2</v>
      </c>
    </row>
    <row r="34" spans="2:18" s="14" customFormat="1" ht="21.6" customHeight="1" x14ac:dyDescent="0.25">
      <c r="B34" s="9">
        <v>63</v>
      </c>
      <c r="C34" s="10" t="str">
        <f>Listado_G!C69</f>
        <v>oci_lt4</v>
      </c>
      <c r="D34" s="11" t="str">
        <f>Listado_G!E69</f>
        <v>Karina Piñero Quesada</v>
      </c>
      <c r="E34" s="17" t="str">
        <f>Listado_G!D69</f>
        <v>LT</v>
      </c>
      <c r="F34" s="22">
        <f>Listado_G!H69</f>
        <v>10</v>
      </c>
      <c r="G34" s="20"/>
      <c r="H34" s="56">
        <v>100</v>
      </c>
      <c r="I34" s="56">
        <v>30</v>
      </c>
      <c r="J34" s="56"/>
      <c r="K34" s="56">
        <v>8</v>
      </c>
      <c r="L34" s="56"/>
      <c r="M34" s="56">
        <f t="shared" si="0"/>
        <v>138</v>
      </c>
      <c r="N34" s="62"/>
      <c r="O34" s="62"/>
      <c r="P34" s="56">
        <f t="shared" si="1"/>
        <v>138</v>
      </c>
      <c r="Q34" s="12">
        <f t="shared" si="2"/>
        <v>20</v>
      </c>
      <c r="R34" s="50">
        <f t="shared" si="3"/>
        <v>2</v>
      </c>
    </row>
    <row r="35" spans="2:18" s="14" customFormat="1" ht="21.6" customHeight="1" x14ac:dyDescent="0.25">
      <c r="B35" s="9">
        <v>1</v>
      </c>
      <c r="C35" s="10" t="str">
        <f>Listado_G!C7</f>
        <v>oci_ar1</v>
      </c>
      <c r="D35" s="11" t="str">
        <f>Listado_G!E7</f>
        <v>Raivel Lorenzo Valiente</v>
      </c>
      <c r="E35" s="17" t="str">
        <f>Listado_G!D7</f>
        <v>AR</v>
      </c>
      <c r="F35" s="22">
        <f>Listado_G!H7</f>
        <v>11</v>
      </c>
      <c r="G35" s="20"/>
      <c r="H35" s="56">
        <v>70</v>
      </c>
      <c r="I35" s="56">
        <v>30</v>
      </c>
      <c r="J35" s="56">
        <v>28</v>
      </c>
      <c r="K35" s="56"/>
      <c r="L35" s="56"/>
      <c r="M35" s="56">
        <f t="shared" si="0"/>
        <v>128</v>
      </c>
      <c r="N35" s="62"/>
      <c r="O35" s="62"/>
      <c r="P35" s="56">
        <f t="shared" si="1"/>
        <v>128</v>
      </c>
      <c r="Q35" s="12">
        <f t="shared" si="2"/>
        <v>21</v>
      </c>
      <c r="R35" s="50">
        <f t="shared" si="3"/>
        <v>2</v>
      </c>
    </row>
    <row r="36" spans="2:18" s="14" customFormat="1" ht="21.6" customHeight="1" x14ac:dyDescent="0.25">
      <c r="B36" s="9">
        <v>4</v>
      </c>
      <c r="C36" s="10" t="str">
        <f>Listado_G!C10</f>
        <v>oci_ca1</v>
      </c>
      <c r="D36" s="11" t="str">
        <f>Listado_G!E10</f>
        <v>Yeleannis Pérez Ruiz</v>
      </c>
      <c r="E36" s="17" t="str">
        <f>Listado_G!D10</f>
        <v>CA</v>
      </c>
      <c r="F36" s="22">
        <f>Listado_G!H10</f>
        <v>10</v>
      </c>
      <c r="G36" s="20"/>
      <c r="H36" s="56">
        <v>70</v>
      </c>
      <c r="I36" s="56">
        <v>30</v>
      </c>
      <c r="J36" s="56">
        <v>28</v>
      </c>
      <c r="K36" s="56"/>
      <c r="L36" s="56"/>
      <c r="M36" s="56">
        <f t="shared" si="0"/>
        <v>128</v>
      </c>
      <c r="N36" s="62"/>
      <c r="O36" s="62"/>
      <c r="P36" s="56">
        <f t="shared" si="1"/>
        <v>128</v>
      </c>
      <c r="Q36" s="12">
        <f t="shared" si="2"/>
        <v>21</v>
      </c>
      <c r="R36" s="50">
        <f t="shared" si="3"/>
        <v>2</v>
      </c>
    </row>
    <row r="37" spans="2:18" s="14" customFormat="1" ht="21.6" customHeight="1" x14ac:dyDescent="0.25">
      <c r="B37" s="9">
        <v>72</v>
      </c>
      <c r="C37" s="10" t="str">
        <f>Listado_G!C78</f>
        <v>oci_pr3</v>
      </c>
      <c r="D37" s="11" t="str">
        <f>Listado_G!E78</f>
        <v>Ana Sabrina Salvador Pérez</v>
      </c>
      <c r="E37" s="17" t="str">
        <f>Listado_G!D78</f>
        <v>PR</v>
      </c>
      <c r="F37" s="22">
        <f>Listado_G!H78</f>
        <v>11</v>
      </c>
      <c r="G37" s="20"/>
      <c r="H37" s="56">
        <v>70</v>
      </c>
      <c r="I37" s="56">
        <v>30</v>
      </c>
      <c r="J37" s="56">
        <v>0</v>
      </c>
      <c r="K37" s="56">
        <v>8</v>
      </c>
      <c r="L37" s="56">
        <v>10</v>
      </c>
      <c r="M37" s="56">
        <f t="shared" si="0"/>
        <v>118</v>
      </c>
      <c r="N37" s="62"/>
      <c r="O37" s="62"/>
      <c r="P37" s="56">
        <f t="shared" si="1"/>
        <v>118</v>
      </c>
      <c r="Q37" s="12">
        <f t="shared" si="2"/>
        <v>23</v>
      </c>
      <c r="R37" s="50">
        <f t="shared" si="3"/>
        <v>0</v>
      </c>
    </row>
    <row r="38" spans="2:18" s="14" customFormat="1" ht="21.6" customHeight="1" x14ac:dyDescent="0.25">
      <c r="B38" s="9">
        <v>62</v>
      </c>
      <c r="C38" s="10" t="str">
        <f>Listado_G!C68</f>
        <v>oci_lt3</v>
      </c>
      <c r="D38" s="11" t="str">
        <f>Listado_G!E68</f>
        <v>Dario García García</v>
      </c>
      <c r="E38" s="17" t="str">
        <f>Listado_G!D68</f>
        <v>LT</v>
      </c>
      <c r="F38" s="22">
        <f>Listado_G!H68</f>
        <v>11</v>
      </c>
      <c r="G38" s="20"/>
      <c r="H38" s="56">
        <v>80</v>
      </c>
      <c r="I38" s="56">
        <v>0</v>
      </c>
      <c r="J38" s="56">
        <v>28</v>
      </c>
      <c r="K38" s="56">
        <v>8</v>
      </c>
      <c r="L38" s="56">
        <v>0</v>
      </c>
      <c r="M38" s="56">
        <f t="shared" si="0"/>
        <v>116</v>
      </c>
      <c r="N38" s="62"/>
      <c r="O38" s="62"/>
      <c r="P38" s="56">
        <f t="shared" si="1"/>
        <v>116</v>
      </c>
      <c r="Q38" s="12">
        <f t="shared" si="2"/>
        <v>24</v>
      </c>
      <c r="R38" s="50">
        <f t="shared" si="3"/>
        <v>0</v>
      </c>
    </row>
    <row r="39" spans="2:18" s="14" customFormat="1" ht="21.6" customHeight="1" x14ac:dyDescent="0.25">
      <c r="B39" s="9">
        <v>61</v>
      </c>
      <c r="C39" s="10" t="str">
        <f>Listado_G!C67</f>
        <v>oci_lt2</v>
      </c>
      <c r="D39" s="11" t="str">
        <f>Listado_G!E67</f>
        <v>José Angel Sánchez Velázquez</v>
      </c>
      <c r="E39" s="17" t="str">
        <f>Listado_G!D67</f>
        <v>LT</v>
      </c>
      <c r="F39" s="22">
        <f>Listado_G!H67</f>
        <v>12</v>
      </c>
      <c r="G39" s="20"/>
      <c r="H39" s="56">
        <v>50</v>
      </c>
      <c r="I39" s="56">
        <v>50</v>
      </c>
      <c r="J39" s="56">
        <v>11</v>
      </c>
      <c r="K39" s="56"/>
      <c r="L39" s="56"/>
      <c r="M39" s="56">
        <f t="shared" si="0"/>
        <v>111</v>
      </c>
      <c r="N39" s="62"/>
      <c r="O39" s="62"/>
      <c r="P39" s="56">
        <f t="shared" si="1"/>
        <v>111</v>
      </c>
      <c r="Q39" s="12">
        <f t="shared" si="2"/>
        <v>25</v>
      </c>
      <c r="R39" s="50">
        <f t="shared" si="3"/>
        <v>2</v>
      </c>
    </row>
    <row r="40" spans="2:18" s="14" customFormat="1" ht="21.6" customHeight="1" x14ac:dyDescent="0.25">
      <c r="B40" s="9">
        <v>69</v>
      </c>
      <c r="C40" s="10" t="str">
        <f>Listado_G!C75</f>
        <v>oci_mt1</v>
      </c>
      <c r="D40" s="11" t="str">
        <f>Listado_G!E75</f>
        <v>Luis Alejandro Arteaga Morales</v>
      </c>
      <c r="E40" s="17" t="str">
        <f>Listado_G!D75</f>
        <v>MT</v>
      </c>
      <c r="F40" s="22">
        <f>Listado_G!H75</f>
        <v>12</v>
      </c>
      <c r="G40" s="20"/>
      <c r="H40" s="56">
        <v>80</v>
      </c>
      <c r="I40" s="56">
        <v>30</v>
      </c>
      <c r="J40" s="56"/>
      <c r="K40" s="56"/>
      <c r="L40" s="56"/>
      <c r="M40" s="56">
        <f t="shared" si="0"/>
        <v>110</v>
      </c>
      <c r="N40" s="62"/>
      <c r="O40" s="62"/>
      <c r="P40" s="56">
        <f t="shared" si="1"/>
        <v>110</v>
      </c>
      <c r="Q40" s="12">
        <f t="shared" si="2"/>
        <v>26</v>
      </c>
      <c r="R40" s="50">
        <f t="shared" si="3"/>
        <v>3</v>
      </c>
    </row>
    <row r="41" spans="2:18" s="14" customFormat="1" ht="21.6" customHeight="1" x14ac:dyDescent="0.25">
      <c r="B41" s="9">
        <v>68</v>
      </c>
      <c r="C41" s="10" t="str">
        <f>Listado_G!C74</f>
        <v>oci_lt9</v>
      </c>
      <c r="D41" s="11" t="str">
        <f>Listado_G!E74</f>
        <v>Cesar Egnar Lodeiro Santiesteban</v>
      </c>
      <c r="E41" s="17" t="str">
        <f>Listado_G!D74</f>
        <v>LT</v>
      </c>
      <c r="F41" s="22">
        <f>Listado_G!H74</f>
        <v>10</v>
      </c>
      <c r="G41" s="20"/>
      <c r="H41" s="56">
        <v>80</v>
      </c>
      <c r="I41" s="56">
        <v>0</v>
      </c>
      <c r="J41" s="56">
        <v>28</v>
      </c>
      <c r="K41" s="56"/>
      <c r="L41" s="56"/>
      <c r="M41" s="56">
        <f t="shared" si="0"/>
        <v>108</v>
      </c>
      <c r="N41" s="62"/>
      <c r="O41" s="62"/>
      <c r="P41" s="56">
        <f t="shared" si="1"/>
        <v>108</v>
      </c>
      <c r="Q41" s="12">
        <f t="shared" si="2"/>
        <v>27</v>
      </c>
      <c r="R41" s="50">
        <f t="shared" si="3"/>
        <v>2</v>
      </c>
    </row>
    <row r="42" spans="2:18" s="14" customFormat="1" ht="21.6" customHeight="1" x14ac:dyDescent="0.25">
      <c r="B42" s="9">
        <v>74</v>
      </c>
      <c r="C42" s="10" t="str">
        <f>Listado_G!C80</f>
        <v>oci_pr5</v>
      </c>
      <c r="D42" s="11" t="str">
        <f>Listado_G!E80</f>
        <v>Carlos Javier Blanco Moreira</v>
      </c>
      <c r="E42" s="17" t="str">
        <f>Listado_G!D80</f>
        <v>PR</v>
      </c>
      <c r="F42" s="22">
        <f>Listado_G!H80</f>
        <v>10</v>
      </c>
      <c r="G42" s="20"/>
      <c r="H42" s="56">
        <v>80</v>
      </c>
      <c r="I42" s="56">
        <v>0</v>
      </c>
      <c r="J42" s="56">
        <v>2</v>
      </c>
      <c r="K42" s="56">
        <v>16</v>
      </c>
      <c r="L42" s="56">
        <v>10</v>
      </c>
      <c r="M42" s="56">
        <f t="shared" si="0"/>
        <v>108</v>
      </c>
      <c r="N42" s="62"/>
      <c r="O42" s="62"/>
      <c r="P42" s="56">
        <f t="shared" si="1"/>
        <v>108</v>
      </c>
      <c r="Q42" s="12">
        <f t="shared" si="2"/>
        <v>27</v>
      </c>
      <c r="R42" s="50">
        <f t="shared" si="3"/>
        <v>0</v>
      </c>
    </row>
    <row r="43" spans="2:18" s="14" customFormat="1" ht="21.6" customHeight="1" x14ac:dyDescent="0.25">
      <c r="B43" s="9">
        <v>5</v>
      </c>
      <c r="C43" s="10" t="str">
        <f>Listado_G!C11</f>
        <v>oci_ca10</v>
      </c>
      <c r="D43" s="11" t="str">
        <f>Listado_G!E11</f>
        <v>José Aurelio Cruz días</v>
      </c>
      <c r="E43" s="17" t="str">
        <f>Listado_G!D11</f>
        <v>CA</v>
      </c>
      <c r="F43" s="22">
        <f>Listado_G!H11</f>
        <v>11</v>
      </c>
      <c r="G43" s="20"/>
      <c r="H43" s="56">
        <v>70</v>
      </c>
      <c r="I43" s="56">
        <v>30</v>
      </c>
      <c r="J43" s="56"/>
      <c r="K43" s="56"/>
      <c r="L43" s="56"/>
      <c r="M43" s="56">
        <f t="shared" si="0"/>
        <v>100</v>
      </c>
      <c r="N43" s="62"/>
      <c r="O43" s="62"/>
      <c r="P43" s="56">
        <f t="shared" si="1"/>
        <v>100</v>
      </c>
      <c r="Q43" s="12">
        <f t="shared" si="2"/>
        <v>29</v>
      </c>
      <c r="R43" s="50">
        <f t="shared" si="3"/>
        <v>3</v>
      </c>
    </row>
    <row r="44" spans="2:18" s="14" customFormat="1" ht="21.6" customHeight="1" x14ac:dyDescent="0.25">
      <c r="B44" s="9">
        <v>6</v>
      </c>
      <c r="C44" s="10" t="str">
        <f>Listado_G!C12</f>
        <v>oci_ca2</v>
      </c>
      <c r="D44" s="11" t="str">
        <f>Listado_G!E12</f>
        <v>Jonathan Morán Alfaro</v>
      </c>
      <c r="E44" s="17" t="str">
        <f>Listado_G!D12</f>
        <v>CA</v>
      </c>
      <c r="F44" s="22">
        <f>Listado_G!H12</f>
        <v>10</v>
      </c>
      <c r="G44" s="20"/>
      <c r="H44" s="56">
        <v>70</v>
      </c>
      <c r="I44" s="56">
        <v>30</v>
      </c>
      <c r="J44" s="56"/>
      <c r="K44" s="56"/>
      <c r="L44" s="56"/>
      <c r="M44" s="56">
        <f t="shared" si="0"/>
        <v>100</v>
      </c>
      <c r="N44" s="62"/>
      <c r="O44" s="62"/>
      <c r="P44" s="56">
        <f t="shared" si="1"/>
        <v>100</v>
      </c>
      <c r="Q44" s="12">
        <f t="shared" si="2"/>
        <v>29</v>
      </c>
      <c r="R44" s="50">
        <f t="shared" si="3"/>
        <v>3</v>
      </c>
    </row>
    <row r="45" spans="2:18" s="14" customFormat="1" ht="21.6" customHeight="1" x14ac:dyDescent="0.25">
      <c r="B45" s="9">
        <v>19</v>
      </c>
      <c r="C45" s="10" t="str">
        <f>Listado_G!C25</f>
        <v>oci_cf5</v>
      </c>
      <c r="D45" s="11" t="str">
        <f>Listado_G!E25</f>
        <v>Hemsly Emanuel Hernández Díaz</v>
      </c>
      <c r="E45" s="17" t="str">
        <f>Listado_G!D25</f>
        <v>CF</v>
      </c>
      <c r="F45" s="22">
        <f>Listado_G!H25</f>
        <v>12</v>
      </c>
      <c r="G45" s="20"/>
      <c r="H45" s="56">
        <v>100</v>
      </c>
      <c r="I45" s="56"/>
      <c r="J45" s="56"/>
      <c r="K45" s="56"/>
      <c r="L45" s="56"/>
      <c r="M45" s="56">
        <f t="shared" si="0"/>
        <v>100</v>
      </c>
      <c r="N45" s="62"/>
      <c r="O45" s="62"/>
      <c r="P45" s="56">
        <f t="shared" si="1"/>
        <v>100</v>
      </c>
      <c r="Q45" s="12">
        <f t="shared" si="2"/>
        <v>29</v>
      </c>
      <c r="R45" s="50">
        <f t="shared" si="3"/>
        <v>4</v>
      </c>
    </row>
    <row r="46" spans="2:18" s="14" customFormat="1" ht="21.6" customHeight="1" x14ac:dyDescent="0.25">
      <c r="B46" s="9">
        <v>67</v>
      </c>
      <c r="C46" s="10" t="str">
        <f>Listado_G!C73</f>
        <v>oci_lt8</v>
      </c>
      <c r="D46" s="11" t="str">
        <f>Listado_G!E73</f>
        <v>Guillermo Enrique González Creagh</v>
      </c>
      <c r="E46" s="17" t="str">
        <f>Listado_G!D73</f>
        <v>LT</v>
      </c>
      <c r="F46" s="22">
        <f>Listado_G!H73</f>
        <v>10</v>
      </c>
      <c r="G46" s="20"/>
      <c r="H46" s="56">
        <v>80</v>
      </c>
      <c r="I46" s="56">
        <v>0</v>
      </c>
      <c r="J46" s="56"/>
      <c r="K46" s="56"/>
      <c r="L46" s="56">
        <v>20</v>
      </c>
      <c r="M46" s="56">
        <f t="shared" si="0"/>
        <v>100</v>
      </c>
      <c r="N46" s="62"/>
      <c r="O46" s="62"/>
      <c r="P46" s="56">
        <f t="shared" si="1"/>
        <v>100</v>
      </c>
      <c r="Q46" s="12">
        <f t="shared" si="2"/>
        <v>29</v>
      </c>
      <c r="R46" s="50">
        <f t="shared" si="3"/>
        <v>2</v>
      </c>
    </row>
    <row r="47" spans="2:18" s="14" customFormat="1" ht="21.6" customHeight="1" x14ac:dyDescent="0.25">
      <c r="B47" s="9">
        <v>76</v>
      </c>
      <c r="C47" s="10" t="str">
        <f>Listado_G!C82</f>
        <v>oci_pr7</v>
      </c>
      <c r="D47" s="11" t="str">
        <f>Listado_G!E82</f>
        <v>Alejandro Marrero García</v>
      </c>
      <c r="E47" s="17" t="str">
        <f>Listado_G!D82</f>
        <v>PR</v>
      </c>
      <c r="F47" s="22">
        <f>Listado_G!H82</f>
        <v>10</v>
      </c>
      <c r="G47" s="20"/>
      <c r="H47" s="56">
        <v>50</v>
      </c>
      <c r="I47" s="56">
        <v>50</v>
      </c>
      <c r="J47" s="56"/>
      <c r="K47" s="56"/>
      <c r="L47" s="56">
        <v>0</v>
      </c>
      <c r="M47" s="56">
        <f t="shared" ref="M47:M78" si="4">SUM(H47:L47)</f>
        <v>100</v>
      </c>
      <c r="N47" s="62"/>
      <c r="O47" s="62"/>
      <c r="P47" s="56">
        <f t="shared" ref="P47:P78" si="5">M47</f>
        <v>100</v>
      </c>
      <c r="Q47" s="12">
        <f t="shared" si="2"/>
        <v>29</v>
      </c>
      <c r="R47" s="50">
        <f t="shared" si="3"/>
        <v>2</v>
      </c>
    </row>
    <row r="48" spans="2:18" s="14" customFormat="1" ht="21.6" customHeight="1" x14ac:dyDescent="0.25">
      <c r="B48" s="9">
        <v>91</v>
      </c>
      <c r="C48" s="10" t="str">
        <f>Listado_G!C98</f>
        <v>oci_vc1</v>
      </c>
      <c r="D48" s="11" t="str">
        <f>Listado_G!E98</f>
        <v>Manuel Dario Oliver Ballesteros</v>
      </c>
      <c r="E48" s="17" t="str">
        <f>Listado_G!D98</f>
        <v>VC</v>
      </c>
      <c r="F48" s="22">
        <f>Listado_G!H98</f>
        <v>11</v>
      </c>
      <c r="G48" s="20"/>
      <c r="H48" s="56">
        <v>100</v>
      </c>
      <c r="I48" s="56"/>
      <c r="J48" s="56"/>
      <c r="K48" s="56"/>
      <c r="L48" s="56"/>
      <c r="M48" s="56">
        <f t="shared" si="4"/>
        <v>100</v>
      </c>
      <c r="N48" s="62"/>
      <c r="O48" s="62"/>
      <c r="P48" s="56">
        <f t="shared" si="5"/>
        <v>100</v>
      </c>
      <c r="Q48" s="12">
        <f t="shared" si="2"/>
        <v>29</v>
      </c>
      <c r="R48" s="50">
        <f t="shared" si="3"/>
        <v>4</v>
      </c>
    </row>
    <row r="49" spans="2:18" s="14" customFormat="1" ht="21.6" customHeight="1" x14ac:dyDescent="0.25">
      <c r="B49" s="9">
        <v>60</v>
      </c>
      <c r="C49" s="10" t="str">
        <f>Listado_G!C66</f>
        <v>oci_lt1</v>
      </c>
      <c r="D49" s="11" t="str">
        <f>Listado_G!E66</f>
        <v>Eduardo Brito Labrada</v>
      </c>
      <c r="E49" s="17" t="str">
        <f>Listado_G!D66</f>
        <v>LT</v>
      </c>
      <c r="F49" s="22">
        <f>Listado_G!H66</f>
        <v>12</v>
      </c>
      <c r="G49" s="20"/>
      <c r="H49" s="56">
        <v>70</v>
      </c>
      <c r="I49" s="56">
        <v>0</v>
      </c>
      <c r="J49" s="56">
        <v>2</v>
      </c>
      <c r="K49" s="56">
        <v>8</v>
      </c>
      <c r="L49" s="56">
        <v>10</v>
      </c>
      <c r="M49" s="56">
        <f t="shared" si="4"/>
        <v>90</v>
      </c>
      <c r="N49" s="62"/>
      <c r="O49" s="62"/>
      <c r="P49" s="56">
        <f t="shared" si="5"/>
        <v>90</v>
      </c>
      <c r="Q49" s="12">
        <f t="shared" si="2"/>
        <v>35</v>
      </c>
      <c r="R49" s="50">
        <f t="shared" si="3"/>
        <v>0</v>
      </c>
    </row>
    <row r="50" spans="2:18" s="14" customFormat="1" ht="21.6" customHeight="1" x14ac:dyDescent="0.25">
      <c r="B50" s="9">
        <v>65</v>
      </c>
      <c r="C50" s="10" t="str">
        <f>Listado_G!C71</f>
        <v>oci_lt6</v>
      </c>
      <c r="D50" s="11" t="str">
        <f>Listado_G!E71</f>
        <v>Jairo Cristian Zayas Infante</v>
      </c>
      <c r="E50" s="17" t="str">
        <f>Listado_G!D71</f>
        <v>LT</v>
      </c>
      <c r="F50" s="22">
        <f>Listado_G!H71</f>
        <v>10</v>
      </c>
      <c r="G50" s="20"/>
      <c r="H50" s="56">
        <v>90</v>
      </c>
      <c r="I50" s="56">
        <v>0</v>
      </c>
      <c r="J50" s="56"/>
      <c r="K50" s="56"/>
      <c r="L50" s="56"/>
      <c r="M50" s="56">
        <f t="shared" si="4"/>
        <v>90</v>
      </c>
      <c r="N50" s="62"/>
      <c r="O50" s="62"/>
      <c r="P50" s="56">
        <f t="shared" si="5"/>
        <v>90</v>
      </c>
      <c r="Q50" s="12">
        <f t="shared" si="2"/>
        <v>35</v>
      </c>
      <c r="R50" s="50">
        <f t="shared" si="3"/>
        <v>3</v>
      </c>
    </row>
    <row r="51" spans="2:18" s="14" customFormat="1" ht="21.6" customHeight="1" x14ac:dyDescent="0.25">
      <c r="B51" s="9">
        <v>78</v>
      </c>
      <c r="C51" s="10" t="str">
        <f>Listado_G!C85</f>
        <v>oci_sc2</v>
      </c>
      <c r="D51" s="11" t="str">
        <f>Listado_G!E85</f>
        <v>Yang Marcos Campos López</v>
      </c>
      <c r="E51" s="17" t="str">
        <f>Listado_G!D85</f>
        <v>SC</v>
      </c>
      <c r="F51" s="22">
        <f>Listado_G!H85</f>
        <v>12</v>
      </c>
      <c r="G51" s="20"/>
      <c r="H51" s="56">
        <v>80</v>
      </c>
      <c r="I51" s="56"/>
      <c r="J51" s="56"/>
      <c r="K51" s="56"/>
      <c r="L51" s="56"/>
      <c r="M51" s="56">
        <f t="shared" si="4"/>
        <v>80</v>
      </c>
      <c r="N51" s="62"/>
      <c r="O51" s="62"/>
      <c r="P51" s="56">
        <f t="shared" si="5"/>
        <v>80</v>
      </c>
      <c r="Q51" s="12">
        <f t="shared" si="2"/>
        <v>37</v>
      </c>
      <c r="R51" s="50">
        <f t="shared" si="3"/>
        <v>4</v>
      </c>
    </row>
    <row r="52" spans="2:18" s="14" customFormat="1" ht="21.6" customHeight="1" x14ac:dyDescent="0.25">
      <c r="B52" s="9">
        <v>79</v>
      </c>
      <c r="C52" s="10" t="str">
        <f>Listado_G!C86</f>
        <v>oci_sc3</v>
      </c>
      <c r="D52" s="11" t="str">
        <f>Listado_G!E86</f>
        <v>Saúl David Rubio Landázuri</v>
      </c>
      <c r="E52" s="17" t="str">
        <f>Listado_G!D86</f>
        <v>SC</v>
      </c>
      <c r="F52" s="22">
        <f>Listado_G!H86</f>
        <v>11</v>
      </c>
      <c r="G52" s="20"/>
      <c r="H52" s="56">
        <v>80</v>
      </c>
      <c r="I52" s="56">
        <v>0</v>
      </c>
      <c r="J52" s="56"/>
      <c r="K52" s="56"/>
      <c r="L52" s="56"/>
      <c r="M52" s="56">
        <f t="shared" si="4"/>
        <v>80</v>
      </c>
      <c r="N52" s="62"/>
      <c r="O52" s="62"/>
      <c r="P52" s="56">
        <f t="shared" si="5"/>
        <v>80</v>
      </c>
      <c r="Q52" s="12">
        <f t="shared" si="2"/>
        <v>37</v>
      </c>
      <c r="R52" s="50">
        <f t="shared" si="3"/>
        <v>3</v>
      </c>
    </row>
    <row r="53" spans="2:18" s="14" customFormat="1" ht="21.6" customHeight="1" x14ac:dyDescent="0.25">
      <c r="B53" s="9">
        <v>81</v>
      </c>
      <c r="C53" s="10" t="str">
        <f>Listado_G!C88</f>
        <v>oci_sc5</v>
      </c>
      <c r="D53" s="11" t="str">
        <f>Listado_G!E88</f>
        <v>Fernando David Méndez Viviendo</v>
      </c>
      <c r="E53" s="17" t="str">
        <f>Listado_G!D88</f>
        <v>SC</v>
      </c>
      <c r="F53" s="22">
        <f>Listado_G!H88</f>
        <v>11</v>
      </c>
      <c r="G53" s="20"/>
      <c r="H53" s="56">
        <v>70</v>
      </c>
      <c r="I53" s="56"/>
      <c r="J53" s="56">
        <v>1</v>
      </c>
      <c r="K53" s="56"/>
      <c r="L53" s="56"/>
      <c r="M53" s="56">
        <f t="shared" si="4"/>
        <v>71</v>
      </c>
      <c r="N53" s="62"/>
      <c r="O53" s="62"/>
      <c r="P53" s="56">
        <f t="shared" si="5"/>
        <v>71</v>
      </c>
      <c r="Q53" s="12">
        <f t="shared" si="2"/>
        <v>39</v>
      </c>
      <c r="R53" s="50">
        <f t="shared" si="3"/>
        <v>3</v>
      </c>
    </row>
    <row r="54" spans="2:18" s="14" customFormat="1" ht="21.6" customHeight="1" x14ac:dyDescent="0.25">
      <c r="B54" s="9">
        <v>31</v>
      </c>
      <c r="C54" s="10" t="str">
        <f>Listado_G!C37</f>
        <v>oci_cm8</v>
      </c>
      <c r="D54" s="11" t="str">
        <f>Listado_G!E37</f>
        <v>Alvaro López Gómez</v>
      </c>
      <c r="E54" s="17" t="str">
        <f>Listado_G!D37</f>
        <v>CM</v>
      </c>
      <c r="F54" s="22">
        <f>Listado_G!H37</f>
        <v>9</v>
      </c>
      <c r="G54" s="20"/>
      <c r="H54" s="56">
        <v>20</v>
      </c>
      <c r="I54" s="56">
        <v>50</v>
      </c>
      <c r="J54" s="56"/>
      <c r="K54" s="56"/>
      <c r="L54" s="56"/>
      <c r="M54" s="56">
        <f t="shared" si="4"/>
        <v>70</v>
      </c>
      <c r="N54" s="62"/>
      <c r="O54" s="62"/>
      <c r="P54" s="56">
        <f t="shared" si="5"/>
        <v>70</v>
      </c>
      <c r="Q54" s="12">
        <f t="shared" si="2"/>
        <v>40</v>
      </c>
      <c r="R54" s="50">
        <f t="shared" si="3"/>
        <v>3</v>
      </c>
    </row>
    <row r="55" spans="2:18" s="14" customFormat="1" ht="21.6" customHeight="1" x14ac:dyDescent="0.25">
      <c r="B55" s="9">
        <v>36</v>
      </c>
      <c r="C55" s="10" t="str">
        <f>Listado_G!C42</f>
        <v>oci_gr5</v>
      </c>
      <c r="D55" s="11" t="str">
        <f>Listado_G!E42</f>
        <v>Daniel Alejandro Cruz Peña</v>
      </c>
      <c r="E55" s="17" t="str">
        <f>Listado_G!D42</f>
        <v>GR</v>
      </c>
      <c r="F55" s="22">
        <f>Listado_G!H42</f>
        <v>10</v>
      </c>
      <c r="G55" s="20"/>
      <c r="H55" s="56">
        <v>70</v>
      </c>
      <c r="I55" s="56"/>
      <c r="J55" s="56"/>
      <c r="K55" s="56"/>
      <c r="L55" s="56"/>
      <c r="M55" s="56">
        <f t="shared" si="4"/>
        <v>70</v>
      </c>
      <c r="N55" s="62"/>
      <c r="O55" s="62"/>
      <c r="P55" s="56">
        <f t="shared" si="5"/>
        <v>70</v>
      </c>
      <c r="Q55" s="12">
        <f t="shared" si="2"/>
        <v>40</v>
      </c>
      <c r="R55" s="50">
        <f t="shared" si="3"/>
        <v>4</v>
      </c>
    </row>
    <row r="56" spans="2:18" s="14" customFormat="1" ht="21.6" customHeight="1" x14ac:dyDescent="0.25">
      <c r="B56" s="9">
        <v>55</v>
      </c>
      <c r="C56" s="10" t="str">
        <f>Listado_G!C61</f>
        <v>oci_lh5</v>
      </c>
      <c r="D56" s="11" t="str">
        <f>Listado_G!E61</f>
        <v>Daniela Camejo Abreu</v>
      </c>
      <c r="E56" s="17" t="str">
        <f>Listado_G!D61</f>
        <v>LH</v>
      </c>
      <c r="F56" s="22">
        <f>Listado_G!H61</f>
        <v>11</v>
      </c>
      <c r="G56" s="20"/>
      <c r="H56" s="56">
        <v>70</v>
      </c>
      <c r="I56" s="56"/>
      <c r="J56" s="56">
        <v>0</v>
      </c>
      <c r="K56" s="56"/>
      <c r="L56" s="56"/>
      <c r="M56" s="56">
        <f t="shared" si="4"/>
        <v>70</v>
      </c>
      <c r="N56" s="62"/>
      <c r="O56" s="62"/>
      <c r="P56" s="56">
        <f t="shared" si="5"/>
        <v>70</v>
      </c>
      <c r="Q56" s="12">
        <f t="shared" si="2"/>
        <v>40</v>
      </c>
      <c r="R56" s="50">
        <f t="shared" si="3"/>
        <v>3</v>
      </c>
    </row>
    <row r="57" spans="2:18" s="14" customFormat="1" ht="21.6" customHeight="1" x14ac:dyDescent="0.25">
      <c r="B57" s="9">
        <v>77</v>
      </c>
      <c r="C57" s="10" t="str">
        <f>Listado_G!C84</f>
        <v>oci_sc10</v>
      </c>
      <c r="D57" s="11" t="str">
        <f>Listado_G!E84</f>
        <v>Joel Jeréz Domínguez</v>
      </c>
      <c r="E57" s="17" t="str">
        <f>Listado_G!D84</f>
        <v>SC</v>
      </c>
      <c r="F57" s="22">
        <f>Listado_G!H84</f>
        <v>10</v>
      </c>
      <c r="G57" s="20"/>
      <c r="H57" s="56">
        <v>70</v>
      </c>
      <c r="I57" s="56"/>
      <c r="J57" s="56"/>
      <c r="K57" s="56"/>
      <c r="L57" s="56"/>
      <c r="M57" s="56">
        <f t="shared" si="4"/>
        <v>70</v>
      </c>
      <c r="N57" s="62"/>
      <c r="O57" s="62"/>
      <c r="P57" s="56">
        <f t="shared" si="5"/>
        <v>70</v>
      </c>
      <c r="Q57" s="12">
        <f t="shared" si="2"/>
        <v>40</v>
      </c>
      <c r="R57" s="50">
        <f t="shared" si="3"/>
        <v>4</v>
      </c>
    </row>
    <row r="58" spans="2:18" s="14" customFormat="1" ht="21.6" customHeight="1" x14ac:dyDescent="0.25">
      <c r="B58" s="9">
        <v>83</v>
      </c>
      <c r="C58" s="10" t="str">
        <f>Listado_G!C90</f>
        <v>oci_sc7</v>
      </c>
      <c r="D58" s="11" t="str">
        <f>Listado_G!E90</f>
        <v>Daniel José Amador Castillo</v>
      </c>
      <c r="E58" s="17" t="str">
        <f>Listado_G!D90</f>
        <v>SC</v>
      </c>
      <c r="F58" s="22">
        <f>Listado_G!H90</f>
        <v>10</v>
      </c>
      <c r="G58" s="20"/>
      <c r="H58" s="56">
        <v>70</v>
      </c>
      <c r="I58" s="56"/>
      <c r="J58" s="56"/>
      <c r="K58" s="56"/>
      <c r="L58" s="56"/>
      <c r="M58" s="56">
        <f t="shared" si="4"/>
        <v>70</v>
      </c>
      <c r="N58" s="62"/>
      <c r="O58" s="62"/>
      <c r="P58" s="56">
        <f t="shared" si="5"/>
        <v>70</v>
      </c>
      <c r="Q58" s="12">
        <f t="shared" si="2"/>
        <v>40</v>
      </c>
      <c r="R58" s="50">
        <f t="shared" si="3"/>
        <v>4</v>
      </c>
    </row>
    <row r="59" spans="2:18" s="14" customFormat="1" ht="21.6" customHeight="1" x14ac:dyDescent="0.25">
      <c r="B59" s="9">
        <v>92</v>
      </c>
      <c r="C59" s="10" t="str">
        <f>Listado_G!C99</f>
        <v>oci_vc10</v>
      </c>
      <c r="D59" s="11" t="str">
        <f>Listado_G!E99</f>
        <v>Victor Edel Vivas Díaz</v>
      </c>
      <c r="E59" s="17" t="str">
        <f>Listado_G!D99</f>
        <v>VC</v>
      </c>
      <c r="F59" s="22">
        <f>Listado_G!H99</f>
        <v>10</v>
      </c>
      <c r="G59" s="20"/>
      <c r="H59" s="56">
        <v>70</v>
      </c>
      <c r="I59" s="56"/>
      <c r="J59" s="56"/>
      <c r="K59" s="56"/>
      <c r="L59" s="56"/>
      <c r="M59" s="56">
        <f t="shared" si="4"/>
        <v>70</v>
      </c>
      <c r="N59" s="62"/>
      <c r="O59" s="62"/>
      <c r="P59" s="56">
        <f t="shared" si="5"/>
        <v>70</v>
      </c>
      <c r="Q59" s="12">
        <f t="shared" si="2"/>
        <v>40</v>
      </c>
      <c r="R59" s="50">
        <f t="shared" si="3"/>
        <v>4</v>
      </c>
    </row>
    <row r="60" spans="2:18" s="14" customFormat="1" ht="21.6" customHeight="1" x14ac:dyDescent="0.25">
      <c r="B60" s="9">
        <v>93</v>
      </c>
      <c r="C60" s="10" t="str">
        <f>Listado_G!C100</f>
        <v>oci_vc2</v>
      </c>
      <c r="D60" s="11" t="str">
        <f>Listado_G!E100</f>
        <v>Alberto Leyva Guerra</v>
      </c>
      <c r="E60" s="17" t="str">
        <f>Listado_G!D100</f>
        <v>VC</v>
      </c>
      <c r="F60" s="22">
        <f>Listado_G!H100</f>
        <v>11</v>
      </c>
      <c r="G60" s="20"/>
      <c r="H60" s="56">
        <v>70</v>
      </c>
      <c r="I60" s="56">
        <v>0</v>
      </c>
      <c r="J60" s="56"/>
      <c r="K60" s="56"/>
      <c r="L60" s="56"/>
      <c r="M60" s="56">
        <f t="shared" si="4"/>
        <v>70</v>
      </c>
      <c r="N60" s="62"/>
      <c r="O60" s="62"/>
      <c r="P60" s="56">
        <f t="shared" si="5"/>
        <v>70</v>
      </c>
      <c r="Q60" s="12">
        <f t="shared" si="2"/>
        <v>40</v>
      </c>
      <c r="R60" s="50">
        <f t="shared" si="3"/>
        <v>3</v>
      </c>
    </row>
    <row r="61" spans="2:18" s="14" customFormat="1" ht="21.6" customHeight="1" x14ac:dyDescent="0.25">
      <c r="B61" s="9">
        <v>94</v>
      </c>
      <c r="C61" s="10" t="str">
        <f>Listado_G!C101</f>
        <v>oci_vc3</v>
      </c>
      <c r="D61" s="11" t="str">
        <f>Listado_G!E101</f>
        <v>Ernesto Abreu Peraza</v>
      </c>
      <c r="E61" s="17" t="str">
        <f>Listado_G!D101</f>
        <v>VC</v>
      </c>
      <c r="F61" s="22">
        <f>Listado_G!H101</f>
        <v>12</v>
      </c>
      <c r="G61" s="20"/>
      <c r="H61" s="56">
        <v>70</v>
      </c>
      <c r="I61" s="56"/>
      <c r="J61" s="56"/>
      <c r="K61" s="56"/>
      <c r="L61" s="56"/>
      <c r="M61" s="56">
        <f t="shared" si="4"/>
        <v>70</v>
      </c>
      <c r="N61" s="62"/>
      <c r="O61" s="62"/>
      <c r="P61" s="56">
        <f t="shared" si="5"/>
        <v>70</v>
      </c>
      <c r="Q61" s="12">
        <f t="shared" si="2"/>
        <v>40</v>
      </c>
      <c r="R61" s="50">
        <f t="shared" si="3"/>
        <v>4</v>
      </c>
    </row>
    <row r="62" spans="2:18" s="14" customFormat="1" ht="21.6" customHeight="1" x14ac:dyDescent="0.25">
      <c r="B62" s="9">
        <v>95</v>
      </c>
      <c r="C62" s="10" t="str">
        <f>Listado_G!C102</f>
        <v>oci_vc4</v>
      </c>
      <c r="D62" s="11" t="str">
        <f>Listado_G!E102</f>
        <v>Carlos Rolando Morell Rodríguez</v>
      </c>
      <c r="E62" s="17" t="str">
        <f>Listado_G!D102</f>
        <v>VC</v>
      </c>
      <c r="F62" s="22">
        <f>Listado_G!H102</f>
        <v>12</v>
      </c>
      <c r="G62" s="20"/>
      <c r="H62" s="56">
        <v>70</v>
      </c>
      <c r="I62" s="56"/>
      <c r="J62" s="56"/>
      <c r="K62" s="56"/>
      <c r="L62" s="56"/>
      <c r="M62" s="56">
        <f t="shared" si="4"/>
        <v>70</v>
      </c>
      <c r="N62" s="62"/>
      <c r="O62" s="62"/>
      <c r="P62" s="56">
        <f t="shared" si="5"/>
        <v>70</v>
      </c>
      <c r="Q62" s="12">
        <f t="shared" si="2"/>
        <v>40</v>
      </c>
      <c r="R62" s="50">
        <f t="shared" si="3"/>
        <v>4</v>
      </c>
    </row>
    <row r="63" spans="2:18" s="14" customFormat="1" ht="21.6" customHeight="1" x14ac:dyDescent="0.25">
      <c r="B63" s="9">
        <v>96</v>
      </c>
      <c r="C63" s="10" t="str">
        <f>Listado_G!C103</f>
        <v>oci_vc5</v>
      </c>
      <c r="D63" s="11" t="str">
        <f>Listado_G!E103</f>
        <v>Alain David Escarrá García</v>
      </c>
      <c r="E63" s="17" t="str">
        <f>Listado_G!D103</f>
        <v>VC</v>
      </c>
      <c r="F63" s="22">
        <f>Listado_G!H103</f>
        <v>12</v>
      </c>
      <c r="G63" s="20"/>
      <c r="H63" s="56">
        <v>70</v>
      </c>
      <c r="I63" s="56"/>
      <c r="J63" s="56"/>
      <c r="K63" s="56"/>
      <c r="L63" s="56"/>
      <c r="M63" s="56">
        <f t="shared" si="4"/>
        <v>70</v>
      </c>
      <c r="N63" s="62"/>
      <c r="O63" s="62"/>
      <c r="P63" s="56">
        <f t="shared" si="5"/>
        <v>70</v>
      </c>
      <c r="Q63" s="12">
        <f t="shared" si="2"/>
        <v>40</v>
      </c>
      <c r="R63" s="50">
        <f t="shared" si="3"/>
        <v>4</v>
      </c>
    </row>
    <row r="64" spans="2:18" s="14" customFormat="1" ht="21.6" customHeight="1" x14ac:dyDescent="0.25">
      <c r="B64" s="9">
        <v>3</v>
      </c>
      <c r="C64" s="10" t="str">
        <f>Listado_G!C9</f>
        <v>oci_ar3</v>
      </c>
      <c r="D64" s="11" t="str">
        <f>Listado_G!E9</f>
        <v>Ernesto González Vargas</v>
      </c>
      <c r="E64" s="17" t="str">
        <f>Listado_G!D9</f>
        <v>AR</v>
      </c>
      <c r="F64" s="22">
        <f>Listado_G!H9</f>
        <v>12</v>
      </c>
      <c r="G64" s="20"/>
      <c r="H64" s="56">
        <v>30</v>
      </c>
      <c r="I64" s="56">
        <v>10</v>
      </c>
      <c r="J64" s="56">
        <v>20</v>
      </c>
      <c r="K64" s="56"/>
      <c r="L64" s="56"/>
      <c r="M64" s="56">
        <f t="shared" si="4"/>
        <v>60</v>
      </c>
      <c r="N64" s="62"/>
      <c r="O64" s="62"/>
      <c r="P64" s="56">
        <f t="shared" si="5"/>
        <v>60</v>
      </c>
      <c r="Q64" s="12">
        <f t="shared" si="2"/>
        <v>50</v>
      </c>
      <c r="R64" s="50">
        <f t="shared" si="3"/>
        <v>2</v>
      </c>
    </row>
    <row r="65" spans="2:18" s="14" customFormat="1" ht="21.6" customHeight="1" x14ac:dyDescent="0.25">
      <c r="B65" s="9">
        <v>13</v>
      </c>
      <c r="C65" s="10" t="str">
        <f>Listado_G!C19</f>
        <v>oci_ca9</v>
      </c>
      <c r="D65" s="11" t="str">
        <f>Listado_G!E19</f>
        <v>Cristian Morgado Castañeda</v>
      </c>
      <c r="E65" s="17" t="str">
        <f>Listado_G!D19</f>
        <v>CA</v>
      </c>
      <c r="F65" s="22">
        <f>Listado_G!H19</f>
        <v>10</v>
      </c>
      <c r="G65" s="20"/>
      <c r="H65" s="56">
        <v>10</v>
      </c>
      <c r="I65" s="56">
        <v>50</v>
      </c>
      <c r="J65" s="56"/>
      <c r="K65" s="56"/>
      <c r="L65" s="56">
        <v>0</v>
      </c>
      <c r="M65" s="56">
        <f t="shared" si="4"/>
        <v>60</v>
      </c>
      <c r="N65" s="62"/>
      <c r="O65" s="62"/>
      <c r="P65" s="56">
        <f t="shared" si="5"/>
        <v>60</v>
      </c>
      <c r="Q65" s="12">
        <f t="shared" si="2"/>
        <v>50</v>
      </c>
      <c r="R65" s="50">
        <f t="shared" si="3"/>
        <v>2</v>
      </c>
    </row>
    <row r="66" spans="2:18" s="14" customFormat="1" ht="21.6" customHeight="1" x14ac:dyDescent="0.25">
      <c r="B66" s="9">
        <v>11</v>
      </c>
      <c r="C66" s="10" t="str">
        <f>Listado_G!C17</f>
        <v>oci_ca7</v>
      </c>
      <c r="D66" s="11" t="str">
        <f>Listado_G!E17</f>
        <v>Liván Carlos cabrera colina</v>
      </c>
      <c r="E66" s="17" t="str">
        <f>Listado_G!D17</f>
        <v>CA</v>
      </c>
      <c r="F66" s="22">
        <f>Listado_G!H17</f>
        <v>12</v>
      </c>
      <c r="G66" s="20"/>
      <c r="H66" s="56">
        <v>50</v>
      </c>
      <c r="I66" s="56"/>
      <c r="J66" s="56"/>
      <c r="K66" s="56">
        <v>8</v>
      </c>
      <c r="L66" s="56"/>
      <c r="M66" s="56">
        <f t="shared" si="4"/>
        <v>58</v>
      </c>
      <c r="N66" s="62"/>
      <c r="O66" s="62"/>
      <c r="P66" s="56">
        <f t="shared" si="5"/>
        <v>58</v>
      </c>
      <c r="Q66" s="12">
        <f t="shared" si="2"/>
        <v>52</v>
      </c>
      <c r="R66" s="50">
        <f t="shared" si="3"/>
        <v>3</v>
      </c>
    </row>
    <row r="67" spans="2:18" s="14" customFormat="1" ht="21.6" customHeight="1" x14ac:dyDescent="0.25">
      <c r="B67" s="9">
        <v>64</v>
      </c>
      <c r="C67" s="10" t="str">
        <f>Listado_G!C70</f>
        <v>oci_lt5</v>
      </c>
      <c r="D67" s="11" t="str">
        <f>Listado_G!E70</f>
        <v>Káterin Piñero Quesada</v>
      </c>
      <c r="E67" s="17" t="str">
        <f>Listado_G!D70</f>
        <v>LT</v>
      </c>
      <c r="F67" s="22">
        <f>Listado_G!H70</f>
        <v>10</v>
      </c>
      <c r="G67" s="20"/>
      <c r="H67" s="56">
        <v>20</v>
      </c>
      <c r="I67" s="56"/>
      <c r="J67" s="56">
        <v>28</v>
      </c>
      <c r="K67" s="56">
        <v>8</v>
      </c>
      <c r="L67" s="56"/>
      <c r="M67" s="56">
        <f t="shared" si="4"/>
        <v>56</v>
      </c>
      <c r="N67" s="62"/>
      <c r="O67" s="62"/>
      <c r="P67" s="56">
        <f t="shared" si="5"/>
        <v>56</v>
      </c>
      <c r="Q67" s="12">
        <f t="shared" si="2"/>
        <v>53</v>
      </c>
      <c r="R67" s="50">
        <f t="shared" si="3"/>
        <v>2</v>
      </c>
    </row>
    <row r="68" spans="2:18" s="14" customFormat="1" ht="21.6" customHeight="1" x14ac:dyDescent="0.25">
      <c r="B68" s="9">
        <v>12</v>
      </c>
      <c r="C68" s="10" t="str">
        <f>Listado_G!C18</f>
        <v>oci_ca8</v>
      </c>
      <c r="D68" s="11" t="str">
        <f>Listado_G!E18</f>
        <v>Favián González herrera</v>
      </c>
      <c r="E68" s="17" t="str">
        <f>Listado_G!D18</f>
        <v>CA</v>
      </c>
      <c r="F68" s="22">
        <f>Listado_G!H18</f>
        <v>12</v>
      </c>
      <c r="G68" s="20"/>
      <c r="H68" s="56"/>
      <c r="I68" s="56">
        <v>50</v>
      </c>
      <c r="J68" s="56">
        <v>5</v>
      </c>
      <c r="K68" s="56"/>
      <c r="L68" s="56"/>
      <c r="M68" s="56">
        <f t="shared" si="4"/>
        <v>55</v>
      </c>
      <c r="N68" s="62"/>
      <c r="O68" s="62"/>
      <c r="P68" s="56">
        <f t="shared" si="5"/>
        <v>55</v>
      </c>
      <c r="Q68" s="12">
        <f t="shared" si="2"/>
        <v>54</v>
      </c>
      <c r="R68" s="50">
        <f t="shared" si="3"/>
        <v>3</v>
      </c>
    </row>
    <row r="69" spans="2:18" s="14" customFormat="1" ht="21.6" customHeight="1" x14ac:dyDescent="0.25">
      <c r="B69" s="9">
        <v>49</v>
      </c>
      <c r="C69" s="10" t="str">
        <f>Listado_G!C55</f>
        <v>oci_ho7</v>
      </c>
      <c r="D69" s="11" t="str">
        <f>Listado_G!E55</f>
        <v>Randy Jesús Jorge Aguilera</v>
      </c>
      <c r="E69" s="17" t="str">
        <f>Listado_G!D55</f>
        <v>HO</v>
      </c>
      <c r="F69" s="22">
        <f>Listado_G!H55</f>
        <v>12</v>
      </c>
      <c r="G69" s="20"/>
      <c r="H69" s="56">
        <v>40</v>
      </c>
      <c r="I69" s="56">
        <v>0</v>
      </c>
      <c r="J69" s="56">
        <v>0</v>
      </c>
      <c r="K69" s="56">
        <v>0</v>
      </c>
      <c r="L69" s="56">
        <v>10</v>
      </c>
      <c r="M69" s="56">
        <f t="shared" si="4"/>
        <v>50</v>
      </c>
      <c r="N69" s="62"/>
      <c r="O69" s="62"/>
      <c r="P69" s="56">
        <f t="shared" si="5"/>
        <v>50</v>
      </c>
      <c r="Q69" s="12">
        <f t="shared" si="2"/>
        <v>55</v>
      </c>
      <c r="R69" s="50">
        <f t="shared" si="3"/>
        <v>0</v>
      </c>
    </row>
    <row r="70" spans="2:18" s="14" customFormat="1" ht="21.6" customHeight="1" x14ac:dyDescent="0.25">
      <c r="B70" s="9">
        <v>70</v>
      </c>
      <c r="C70" s="10" t="str">
        <f>Listado_G!C76</f>
        <v>oci_pr1</v>
      </c>
      <c r="D70" s="11" t="str">
        <f>Listado_G!E76</f>
        <v>Victor Manuel Vena Barrios</v>
      </c>
      <c r="E70" s="17" t="str">
        <f>Listado_G!D76</f>
        <v>PR</v>
      </c>
      <c r="F70" s="22">
        <f>Listado_G!H76</f>
        <v>12</v>
      </c>
      <c r="G70" s="20"/>
      <c r="H70" s="56">
        <v>30</v>
      </c>
      <c r="I70" s="56"/>
      <c r="J70" s="56">
        <v>0</v>
      </c>
      <c r="K70" s="56"/>
      <c r="L70" s="56"/>
      <c r="M70" s="56">
        <f t="shared" si="4"/>
        <v>30</v>
      </c>
      <c r="N70" s="62"/>
      <c r="O70" s="62"/>
      <c r="P70" s="56">
        <f t="shared" si="5"/>
        <v>30</v>
      </c>
      <c r="Q70" s="12">
        <f t="shared" si="2"/>
        <v>56</v>
      </c>
      <c r="R70" s="50">
        <f t="shared" si="3"/>
        <v>3</v>
      </c>
    </row>
    <row r="71" spans="2:18" s="14" customFormat="1" ht="21.6" customHeight="1" x14ac:dyDescent="0.25">
      <c r="B71" s="9">
        <v>80</v>
      </c>
      <c r="C71" s="10" t="str">
        <f>Listado_G!C87</f>
        <v>oci_sc4</v>
      </c>
      <c r="D71" s="11" t="str">
        <f>Listado_G!E87</f>
        <v>Manuel de Jesús Boyé Silva</v>
      </c>
      <c r="E71" s="17" t="str">
        <f>Listado_G!D87</f>
        <v>SC</v>
      </c>
      <c r="F71" s="22">
        <f>Listado_G!H87</f>
        <v>11</v>
      </c>
      <c r="G71" s="20"/>
      <c r="H71" s="56">
        <v>30</v>
      </c>
      <c r="I71" s="56"/>
      <c r="J71" s="56"/>
      <c r="K71" s="56"/>
      <c r="L71" s="56">
        <v>0</v>
      </c>
      <c r="M71" s="56">
        <f t="shared" si="4"/>
        <v>30</v>
      </c>
      <c r="N71" s="62"/>
      <c r="O71" s="62"/>
      <c r="P71" s="56">
        <f t="shared" si="5"/>
        <v>30</v>
      </c>
      <c r="Q71" s="12">
        <f t="shared" si="2"/>
        <v>56</v>
      </c>
      <c r="R71" s="50">
        <f t="shared" si="3"/>
        <v>3</v>
      </c>
    </row>
    <row r="72" spans="2:18" s="14" customFormat="1" ht="21.6" customHeight="1" x14ac:dyDescent="0.25">
      <c r="B72" s="9">
        <v>89</v>
      </c>
      <c r="C72" s="10" t="str">
        <f>Listado_G!C96</f>
        <v>oci_ss4</v>
      </c>
      <c r="D72" s="11" t="str">
        <f>Listado_G!E96</f>
        <v>Angel Luis MirandaTuriño</v>
      </c>
      <c r="E72" s="17" t="str">
        <f>Listado_G!D96</f>
        <v>SS</v>
      </c>
      <c r="F72" s="22">
        <f>Listado_G!H96</f>
        <v>12</v>
      </c>
      <c r="G72" s="20"/>
      <c r="H72" s="56"/>
      <c r="I72" s="56"/>
      <c r="J72" s="56">
        <v>29</v>
      </c>
      <c r="K72" s="56"/>
      <c r="L72" s="56"/>
      <c r="M72" s="56">
        <f t="shared" si="4"/>
        <v>29</v>
      </c>
      <c r="N72" s="62"/>
      <c r="O72" s="62"/>
      <c r="P72" s="56">
        <f t="shared" si="5"/>
        <v>29</v>
      </c>
      <c r="Q72" s="12">
        <f t="shared" si="2"/>
        <v>58</v>
      </c>
      <c r="R72" s="50">
        <f t="shared" si="3"/>
        <v>4</v>
      </c>
    </row>
    <row r="73" spans="2:18" s="14" customFormat="1" ht="21.6" customHeight="1" x14ac:dyDescent="0.25">
      <c r="B73" s="9">
        <v>16</v>
      </c>
      <c r="C73" s="10" t="str">
        <f>Listado_G!C22</f>
        <v>oci_cf2</v>
      </c>
      <c r="D73" s="11" t="str">
        <f>Listado_G!E22</f>
        <v>Jesús Yadiel Chaviano López</v>
      </c>
      <c r="E73" s="17" t="str">
        <f>Listado_G!D22</f>
        <v>CF</v>
      </c>
      <c r="F73" s="22">
        <f>Listado_G!H22</f>
        <v>11</v>
      </c>
      <c r="G73" s="20"/>
      <c r="H73" s="56">
        <v>10</v>
      </c>
      <c r="I73" s="56">
        <v>0</v>
      </c>
      <c r="J73" s="56"/>
      <c r="K73" s="56"/>
      <c r="L73" s="56"/>
      <c r="M73" s="56">
        <f t="shared" si="4"/>
        <v>10</v>
      </c>
      <c r="N73" s="62"/>
      <c r="O73" s="62"/>
      <c r="P73" s="56">
        <f t="shared" si="5"/>
        <v>10</v>
      </c>
      <c r="Q73" s="12">
        <f t="shared" si="2"/>
        <v>59</v>
      </c>
      <c r="R73" s="50">
        <f t="shared" si="3"/>
        <v>3</v>
      </c>
    </row>
    <row r="74" spans="2:18" s="14" customFormat="1" ht="21.6" customHeight="1" x14ac:dyDescent="0.25">
      <c r="B74" s="9">
        <v>17</v>
      </c>
      <c r="C74" s="10" t="str">
        <f>Listado_G!C23</f>
        <v>oci_cf3</v>
      </c>
      <c r="D74" s="11" t="str">
        <f>Listado_G!E23</f>
        <v>Elio Gabriel Varela Hernández</v>
      </c>
      <c r="E74" s="17" t="str">
        <f>Listado_G!D23</f>
        <v>CF</v>
      </c>
      <c r="F74" s="22">
        <f>Listado_G!H23</f>
        <v>12</v>
      </c>
      <c r="G74" s="20"/>
      <c r="H74" s="56">
        <v>0</v>
      </c>
      <c r="I74" s="56"/>
      <c r="J74" s="56"/>
      <c r="K74" s="56"/>
      <c r="L74" s="56">
        <v>10</v>
      </c>
      <c r="M74" s="56">
        <f t="shared" si="4"/>
        <v>10</v>
      </c>
      <c r="N74" s="62"/>
      <c r="O74" s="62"/>
      <c r="P74" s="56">
        <f t="shared" si="5"/>
        <v>10</v>
      </c>
      <c r="Q74" s="12">
        <f t="shared" si="2"/>
        <v>59</v>
      </c>
      <c r="R74" s="50">
        <f t="shared" si="3"/>
        <v>3</v>
      </c>
    </row>
    <row r="75" spans="2:18" s="14" customFormat="1" ht="21.6" customHeight="1" x14ac:dyDescent="0.25">
      <c r="B75" s="9">
        <v>51</v>
      </c>
      <c r="C75" s="10" t="str">
        <f>Listado_G!C57</f>
        <v>oci_lh1</v>
      </c>
      <c r="D75" s="11" t="str">
        <f>Listado_G!E57</f>
        <v>Guillermo Hughes Cardona</v>
      </c>
      <c r="E75" s="17" t="str">
        <f>Listado_G!D57</f>
        <v>LH</v>
      </c>
      <c r="F75" s="22">
        <f>Listado_G!H57</f>
        <v>11</v>
      </c>
      <c r="G75" s="20"/>
      <c r="H75" s="56">
        <v>10</v>
      </c>
      <c r="I75" s="56">
        <v>0</v>
      </c>
      <c r="J75" s="56"/>
      <c r="K75" s="56"/>
      <c r="L75" s="56"/>
      <c r="M75" s="56">
        <f t="shared" si="4"/>
        <v>10</v>
      </c>
      <c r="N75" s="62"/>
      <c r="O75" s="62"/>
      <c r="P75" s="56">
        <f t="shared" si="5"/>
        <v>10</v>
      </c>
      <c r="Q75" s="12">
        <f t="shared" si="2"/>
        <v>59</v>
      </c>
      <c r="R75" s="50">
        <f t="shared" si="3"/>
        <v>3</v>
      </c>
    </row>
    <row r="76" spans="2:18" s="14" customFormat="1" ht="21.6" customHeight="1" x14ac:dyDescent="0.25">
      <c r="B76" s="9">
        <v>66</v>
      </c>
      <c r="C76" s="10" t="str">
        <f>Listado_G!C72</f>
        <v>oci_lt7</v>
      </c>
      <c r="D76" s="11" t="str">
        <f>Listado_G!E72</f>
        <v>Luis Enrique Pupo Hernández</v>
      </c>
      <c r="E76" s="17" t="str">
        <f>Listado_G!D72</f>
        <v>LT</v>
      </c>
      <c r="F76" s="22">
        <f>Listado_G!H72</f>
        <v>10</v>
      </c>
      <c r="G76" s="20"/>
      <c r="H76" s="56">
        <v>10</v>
      </c>
      <c r="I76" s="56">
        <v>0</v>
      </c>
      <c r="J76" s="56"/>
      <c r="K76" s="56">
        <v>0</v>
      </c>
      <c r="L76" s="56"/>
      <c r="M76" s="56">
        <f t="shared" si="4"/>
        <v>10</v>
      </c>
      <c r="N76" s="62"/>
      <c r="O76" s="62"/>
      <c r="P76" s="56">
        <f t="shared" si="5"/>
        <v>10</v>
      </c>
      <c r="Q76" s="12">
        <f t="shared" si="2"/>
        <v>59</v>
      </c>
      <c r="R76" s="50">
        <f t="shared" si="3"/>
        <v>2</v>
      </c>
    </row>
    <row r="77" spans="2:18" s="14" customFormat="1" ht="21.6" customHeight="1" x14ac:dyDescent="0.25">
      <c r="B77" s="9">
        <v>82</v>
      </c>
      <c r="C77" s="10" t="str">
        <f>Listado_G!C89</f>
        <v>oci_sc6</v>
      </c>
      <c r="D77" s="11" t="str">
        <f>Listado_G!E89</f>
        <v>Alex Moreno Rodríguez</v>
      </c>
      <c r="E77" s="17" t="str">
        <f>Listado_G!D89</f>
        <v>SC</v>
      </c>
      <c r="F77" s="22">
        <f>Listado_G!H89</f>
        <v>11</v>
      </c>
      <c r="G77" s="20"/>
      <c r="H77" s="56"/>
      <c r="I77" s="56"/>
      <c r="J77" s="56">
        <v>1</v>
      </c>
      <c r="K77" s="56"/>
      <c r="L77" s="56"/>
      <c r="M77" s="56">
        <f t="shared" si="4"/>
        <v>1</v>
      </c>
      <c r="N77" s="62"/>
      <c r="O77" s="62"/>
      <c r="P77" s="56">
        <f t="shared" si="5"/>
        <v>1</v>
      </c>
      <c r="Q77" s="12">
        <f t="shared" si="2"/>
        <v>63</v>
      </c>
      <c r="R77" s="50">
        <f t="shared" si="3"/>
        <v>4</v>
      </c>
    </row>
    <row r="78" spans="2:18" s="14" customFormat="1" ht="21.6" customHeight="1" x14ac:dyDescent="0.25">
      <c r="B78" s="9">
        <v>2</v>
      </c>
      <c r="C78" s="10" t="str">
        <f>Listado_G!C8</f>
        <v>oci_ar2</v>
      </c>
      <c r="D78" s="11" t="str">
        <f>Listado_G!E8</f>
        <v>Pedro Dennis Pérez Marquez</v>
      </c>
      <c r="E78" s="17" t="str">
        <f>Listado_G!D8</f>
        <v>AR</v>
      </c>
      <c r="F78" s="22">
        <f>Listado_G!H8</f>
        <v>12</v>
      </c>
      <c r="G78" s="20"/>
      <c r="H78" s="56">
        <v>0</v>
      </c>
      <c r="I78" s="56">
        <v>0</v>
      </c>
      <c r="J78" s="56">
        <v>0</v>
      </c>
      <c r="K78" s="56">
        <v>0</v>
      </c>
      <c r="L78" s="56"/>
      <c r="M78" s="56">
        <f t="shared" si="4"/>
        <v>0</v>
      </c>
      <c r="N78" s="62"/>
      <c r="O78" s="62"/>
      <c r="P78" s="56">
        <f t="shared" si="5"/>
        <v>0</v>
      </c>
      <c r="Q78" s="12">
        <f t="shared" si="2"/>
        <v>64</v>
      </c>
      <c r="R78" s="50">
        <f t="shared" si="3"/>
        <v>1</v>
      </c>
    </row>
    <row r="79" spans="2:18" s="14" customFormat="1" ht="21.6" customHeight="1" x14ac:dyDescent="0.25">
      <c r="B79" s="9">
        <v>7</v>
      </c>
      <c r="C79" s="10" t="str">
        <f>Listado_G!C13</f>
        <v>oci_ca3</v>
      </c>
      <c r="D79" s="11" t="str">
        <f>Listado_G!E13</f>
        <v>Amaury Meltis Chávez pardo</v>
      </c>
      <c r="E79" s="17" t="str">
        <f>Listado_G!D13</f>
        <v>CA</v>
      </c>
      <c r="F79" s="22">
        <f>Listado_G!H13</f>
        <v>11</v>
      </c>
      <c r="G79" s="20"/>
      <c r="H79" s="56"/>
      <c r="I79" s="56"/>
      <c r="J79" s="56"/>
      <c r="K79" s="56"/>
      <c r="L79" s="56"/>
      <c r="M79" s="56">
        <f t="shared" ref="M79:M110" si="6">SUM(H79:L79)</f>
        <v>0</v>
      </c>
      <c r="N79" s="62"/>
      <c r="O79" s="62"/>
      <c r="P79" s="56">
        <f t="shared" ref="P79:P114" si="7">M79</f>
        <v>0</v>
      </c>
      <c r="Q79" s="12">
        <f t="shared" si="2"/>
        <v>64</v>
      </c>
      <c r="R79" s="50">
        <f t="shared" si="3"/>
        <v>5</v>
      </c>
    </row>
    <row r="80" spans="2:18" s="14" customFormat="1" ht="21.6" customHeight="1" x14ac:dyDescent="0.25">
      <c r="B80" s="9">
        <v>8</v>
      </c>
      <c r="C80" s="10" t="str">
        <f>Listado_G!C14</f>
        <v>oci_ca4</v>
      </c>
      <c r="D80" s="11" t="str">
        <f>Listado_G!E14</f>
        <v>Marco Antonio molina torres</v>
      </c>
      <c r="E80" s="17" t="str">
        <f>Listado_G!D14</f>
        <v>CA</v>
      </c>
      <c r="F80" s="22">
        <f>Listado_G!H14</f>
        <v>11</v>
      </c>
      <c r="G80" s="20"/>
      <c r="H80" s="56">
        <v>0</v>
      </c>
      <c r="I80" s="56"/>
      <c r="J80" s="56"/>
      <c r="K80" s="56"/>
      <c r="L80" s="56"/>
      <c r="M80" s="56">
        <f t="shared" si="6"/>
        <v>0</v>
      </c>
      <c r="N80" s="62"/>
      <c r="O80" s="62"/>
      <c r="P80" s="56">
        <f t="shared" si="7"/>
        <v>0</v>
      </c>
      <c r="Q80" s="12">
        <f t="shared" ref="Q80:Q114" si="8">RANK(P80,P$15:P$114)</f>
        <v>64</v>
      </c>
      <c r="R80" s="50">
        <f t="shared" ref="R80:R114" si="9">COUNTBLANK(H80:M80)</f>
        <v>4</v>
      </c>
    </row>
    <row r="81" spans="2:18" s="14" customFormat="1" ht="21.6" customHeight="1" x14ac:dyDescent="0.25">
      <c r="B81" s="9">
        <v>14</v>
      </c>
      <c r="C81" s="10" t="str">
        <f>Listado_G!C20</f>
        <v>oci_cf1</v>
      </c>
      <c r="D81" s="11" t="str">
        <f>Listado_G!E20</f>
        <v>Adrián Martínez Alba.</v>
      </c>
      <c r="E81" s="17" t="str">
        <f>Listado_G!D20</f>
        <v>CF</v>
      </c>
      <c r="F81" s="22">
        <f>Listado_G!H20</f>
        <v>12</v>
      </c>
      <c r="G81" s="20"/>
      <c r="H81" s="56"/>
      <c r="I81" s="56"/>
      <c r="J81" s="56"/>
      <c r="K81" s="56"/>
      <c r="L81" s="56"/>
      <c r="M81" s="56">
        <f t="shared" si="6"/>
        <v>0</v>
      </c>
      <c r="N81" s="62"/>
      <c r="O81" s="62"/>
      <c r="P81" s="56">
        <f t="shared" si="7"/>
        <v>0</v>
      </c>
      <c r="Q81" s="12">
        <f t="shared" si="8"/>
        <v>64</v>
      </c>
      <c r="R81" s="50">
        <f t="shared" si="9"/>
        <v>5</v>
      </c>
    </row>
    <row r="82" spans="2:18" s="14" customFormat="1" ht="21.6" customHeight="1" x14ac:dyDescent="0.25">
      <c r="B82" s="9">
        <v>15</v>
      </c>
      <c r="C82" s="10" t="str">
        <f>Listado_G!C21</f>
        <v>oci_cf10</v>
      </c>
      <c r="D82" s="11" t="str">
        <f>Listado_G!E21</f>
        <v>Raúl González Farriol</v>
      </c>
      <c r="E82" s="17" t="str">
        <f>Listado_G!D21</f>
        <v>CF</v>
      </c>
      <c r="F82" s="22">
        <f>Listado_G!H21</f>
        <v>12</v>
      </c>
      <c r="G82" s="20"/>
      <c r="H82" s="56"/>
      <c r="I82" s="56"/>
      <c r="J82" s="56"/>
      <c r="K82" s="56"/>
      <c r="L82" s="56"/>
      <c r="M82" s="56">
        <f t="shared" si="6"/>
        <v>0</v>
      </c>
      <c r="N82" s="62"/>
      <c r="O82" s="62"/>
      <c r="P82" s="56">
        <f t="shared" si="7"/>
        <v>0</v>
      </c>
      <c r="Q82" s="12">
        <f t="shared" si="8"/>
        <v>64</v>
      </c>
      <c r="R82" s="50">
        <f t="shared" si="9"/>
        <v>5</v>
      </c>
    </row>
    <row r="83" spans="2:18" s="14" customFormat="1" ht="21.6" customHeight="1" x14ac:dyDescent="0.25">
      <c r="B83" s="9">
        <v>20</v>
      </c>
      <c r="C83" s="10" t="str">
        <f>Listado_G!C26</f>
        <v>oci_cf6</v>
      </c>
      <c r="D83" s="11" t="str">
        <f>Listado_G!E26</f>
        <v>Alejandro González Martínez</v>
      </c>
      <c r="E83" s="17" t="str">
        <f>Listado_G!D26</f>
        <v>CF</v>
      </c>
      <c r="F83" s="22">
        <f>Listado_G!H26</f>
        <v>11</v>
      </c>
      <c r="G83" s="20"/>
      <c r="H83" s="56"/>
      <c r="I83" s="56"/>
      <c r="J83" s="56"/>
      <c r="K83" s="56"/>
      <c r="L83" s="56"/>
      <c r="M83" s="56">
        <f t="shared" si="6"/>
        <v>0</v>
      </c>
      <c r="N83" s="62"/>
      <c r="O83" s="62"/>
      <c r="P83" s="56">
        <f t="shared" si="7"/>
        <v>0</v>
      </c>
      <c r="Q83" s="12">
        <f t="shared" si="8"/>
        <v>64</v>
      </c>
      <c r="R83" s="50">
        <f t="shared" si="9"/>
        <v>5</v>
      </c>
    </row>
    <row r="84" spans="2:18" s="14" customFormat="1" ht="21.6" customHeight="1" x14ac:dyDescent="0.25">
      <c r="B84" s="9">
        <v>21</v>
      </c>
      <c r="C84" s="10" t="str">
        <f>Listado_G!C27</f>
        <v>oci_cf7</v>
      </c>
      <c r="D84" s="11" t="str">
        <f>Listado_G!E27</f>
        <v>Alain Álvarez Vergara</v>
      </c>
      <c r="E84" s="17" t="str">
        <f>Listado_G!D27</f>
        <v>CF</v>
      </c>
      <c r="F84" s="22">
        <f>Listado_G!H27</f>
        <v>12</v>
      </c>
      <c r="G84" s="20"/>
      <c r="H84" s="56"/>
      <c r="I84" s="56"/>
      <c r="J84" s="56"/>
      <c r="K84" s="56"/>
      <c r="L84" s="56"/>
      <c r="M84" s="56">
        <f t="shared" si="6"/>
        <v>0</v>
      </c>
      <c r="N84" s="62"/>
      <c r="O84" s="62"/>
      <c r="P84" s="56">
        <f t="shared" si="7"/>
        <v>0</v>
      </c>
      <c r="Q84" s="12">
        <f t="shared" si="8"/>
        <v>64</v>
      </c>
      <c r="R84" s="50">
        <f t="shared" si="9"/>
        <v>5</v>
      </c>
    </row>
    <row r="85" spans="2:18" s="14" customFormat="1" ht="21.6" customHeight="1" x14ac:dyDescent="0.25">
      <c r="B85" s="9">
        <v>22</v>
      </c>
      <c r="C85" s="10" t="str">
        <f>Listado_G!C28</f>
        <v>oci_cf8</v>
      </c>
      <c r="D85" s="11" t="str">
        <f>Listado_G!E28</f>
        <v>Jonh Mauris López Ramos</v>
      </c>
      <c r="E85" s="17" t="str">
        <f>Listado_G!D28</f>
        <v>CF</v>
      </c>
      <c r="F85" s="22">
        <f>Listado_G!H28</f>
        <v>11</v>
      </c>
      <c r="G85" s="20"/>
      <c r="H85" s="56"/>
      <c r="I85" s="56"/>
      <c r="J85" s="56"/>
      <c r="K85" s="56"/>
      <c r="L85" s="56"/>
      <c r="M85" s="56">
        <f t="shared" si="6"/>
        <v>0</v>
      </c>
      <c r="N85" s="62"/>
      <c r="O85" s="62"/>
      <c r="P85" s="56">
        <f t="shared" si="7"/>
        <v>0</v>
      </c>
      <c r="Q85" s="12">
        <f t="shared" si="8"/>
        <v>64</v>
      </c>
      <c r="R85" s="50">
        <f t="shared" si="9"/>
        <v>5</v>
      </c>
    </row>
    <row r="86" spans="2:18" s="14" customFormat="1" ht="21.6" customHeight="1" x14ac:dyDescent="0.25">
      <c r="B86" s="9">
        <v>33</v>
      </c>
      <c r="C86" s="10" t="str">
        <f>Listado_G!C39</f>
        <v>oci_gr2</v>
      </c>
      <c r="D86" s="11" t="str">
        <f>Listado_G!E39</f>
        <v>Jhoan Luis González Perdomo</v>
      </c>
      <c r="E86" s="17" t="str">
        <f>Listado_G!D39</f>
        <v>GR</v>
      </c>
      <c r="F86" s="22">
        <f>Listado_G!H39</f>
        <v>11</v>
      </c>
      <c r="G86" s="20"/>
      <c r="H86" s="56"/>
      <c r="I86" s="56"/>
      <c r="J86" s="56"/>
      <c r="K86" s="56"/>
      <c r="L86" s="56"/>
      <c r="M86" s="56">
        <f t="shared" si="6"/>
        <v>0</v>
      </c>
      <c r="N86" s="62"/>
      <c r="O86" s="62"/>
      <c r="P86" s="56">
        <f t="shared" si="7"/>
        <v>0</v>
      </c>
      <c r="Q86" s="12">
        <f t="shared" si="8"/>
        <v>64</v>
      </c>
      <c r="R86" s="50">
        <f t="shared" si="9"/>
        <v>5</v>
      </c>
    </row>
    <row r="87" spans="2:18" s="14" customFormat="1" ht="21.6" customHeight="1" x14ac:dyDescent="0.25">
      <c r="B87" s="9">
        <v>34</v>
      </c>
      <c r="C87" s="10" t="str">
        <f>Listado_G!C40</f>
        <v>oci_gr3</v>
      </c>
      <c r="D87" s="11" t="str">
        <f>Listado_G!E40</f>
        <v>Igoris Manuel Perez Moreno</v>
      </c>
      <c r="E87" s="17" t="str">
        <f>Listado_G!D40</f>
        <v>GR</v>
      </c>
      <c r="F87" s="22">
        <f>Listado_G!H40</f>
        <v>12</v>
      </c>
      <c r="G87" s="20"/>
      <c r="H87" s="56"/>
      <c r="I87" s="56"/>
      <c r="J87" s="56"/>
      <c r="K87" s="56"/>
      <c r="L87" s="56"/>
      <c r="M87" s="56">
        <f t="shared" si="6"/>
        <v>0</v>
      </c>
      <c r="N87" s="62"/>
      <c r="O87" s="62"/>
      <c r="P87" s="56">
        <f t="shared" si="7"/>
        <v>0</v>
      </c>
      <c r="Q87" s="12">
        <f t="shared" si="8"/>
        <v>64</v>
      </c>
      <c r="R87" s="50">
        <f t="shared" si="9"/>
        <v>5</v>
      </c>
    </row>
    <row r="88" spans="2:18" s="14" customFormat="1" ht="21.6" customHeight="1" x14ac:dyDescent="0.25">
      <c r="B88" s="9">
        <v>35</v>
      </c>
      <c r="C88" s="10" t="str">
        <f>Listado_G!C41</f>
        <v>oci_gr4</v>
      </c>
      <c r="D88" s="11" t="str">
        <f>Listado_G!E41</f>
        <v>Addiel Alejandro Carrazana García</v>
      </c>
      <c r="E88" s="17" t="str">
        <f>Listado_G!D41</f>
        <v>GR</v>
      </c>
      <c r="F88" s="22">
        <f>Listado_G!H41</f>
        <v>10</v>
      </c>
      <c r="G88" s="20"/>
      <c r="H88" s="56"/>
      <c r="I88" s="56"/>
      <c r="J88" s="56"/>
      <c r="K88" s="56"/>
      <c r="L88" s="56"/>
      <c r="M88" s="56">
        <f t="shared" si="6"/>
        <v>0</v>
      </c>
      <c r="N88" s="62"/>
      <c r="O88" s="62"/>
      <c r="P88" s="56">
        <f t="shared" si="7"/>
        <v>0</v>
      </c>
      <c r="Q88" s="12">
        <f t="shared" si="8"/>
        <v>64</v>
      </c>
      <c r="R88" s="50">
        <f t="shared" si="9"/>
        <v>5</v>
      </c>
    </row>
    <row r="89" spans="2:18" s="14" customFormat="1" ht="21.6" customHeight="1" x14ac:dyDescent="0.25">
      <c r="B89" s="9">
        <v>37</v>
      </c>
      <c r="C89" s="10" t="str">
        <f>Listado_G!C43</f>
        <v>oci_gr6</v>
      </c>
      <c r="D89" s="11" t="str">
        <f>Listado_G!E43</f>
        <v>Alejandro Bonilla Reina</v>
      </c>
      <c r="E89" s="17" t="str">
        <f>Listado_G!D43</f>
        <v>GR</v>
      </c>
      <c r="F89" s="22">
        <f>Listado_G!H43</f>
        <v>12</v>
      </c>
      <c r="G89" s="20"/>
      <c r="H89" s="56"/>
      <c r="I89" s="56"/>
      <c r="J89" s="56"/>
      <c r="K89" s="56"/>
      <c r="L89" s="56"/>
      <c r="M89" s="56">
        <f t="shared" si="6"/>
        <v>0</v>
      </c>
      <c r="N89" s="62"/>
      <c r="O89" s="62"/>
      <c r="P89" s="56">
        <f t="shared" si="7"/>
        <v>0</v>
      </c>
      <c r="Q89" s="12">
        <f t="shared" si="8"/>
        <v>64</v>
      </c>
      <c r="R89" s="50">
        <f t="shared" si="9"/>
        <v>5</v>
      </c>
    </row>
    <row r="90" spans="2:18" s="14" customFormat="1" ht="21.6" customHeight="1" x14ac:dyDescent="0.25">
      <c r="B90" s="9">
        <v>38</v>
      </c>
      <c r="C90" s="10" t="str">
        <f>Listado_G!C44</f>
        <v>oci_gr7</v>
      </c>
      <c r="D90" s="11" t="str">
        <f>Listado_G!E44</f>
        <v>Noel Josue Rodriguez Santoya</v>
      </c>
      <c r="E90" s="17" t="str">
        <f>Listado_G!D44</f>
        <v>GR</v>
      </c>
      <c r="F90" s="22">
        <f>Listado_G!H44</f>
        <v>10</v>
      </c>
      <c r="G90" s="20"/>
      <c r="H90" s="56"/>
      <c r="I90" s="56"/>
      <c r="J90" s="56"/>
      <c r="K90" s="56"/>
      <c r="L90" s="56"/>
      <c r="M90" s="56">
        <f t="shared" si="6"/>
        <v>0</v>
      </c>
      <c r="N90" s="62"/>
      <c r="O90" s="62"/>
      <c r="P90" s="56">
        <f t="shared" si="7"/>
        <v>0</v>
      </c>
      <c r="Q90" s="12">
        <f t="shared" si="8"/>
        <v>64</v>
      </c>
      <c r="R90" s="50">
        <f t="shared" si="9"/>
        <v>5</v>
      </c>
    </row>
    <row r="91" spans="2:18" s="14" customFormat="1" ht="21.6" customHeight="1" x14ac:dyDescent="0.25">
      <c r="B91" s="9">
        <v>39</v>
      </c>
      <c r="C91" s="10" t="str">
        <f>Listado_G!C45</f>
        <v>oci_gt1</v>
      </c>
      <c r="D91" s="11" t="str">
        <f>Listado_G!E45</f>
        <v>Ian Carlos Aguirre González</v>
      </c>
      <c r="E91" s="17" t="str">
        <f>Listado_G!D45</f>
        <v>GT</v>
      </c>
      <c r="F91" s="22">
        <f>Listado_G!H45</f>
        <v>11</v>
      </c>
      <c r="G91" s="20"/>
      <c r="H91" s="56"/>
      <c r="I91" s="56"/>
      <c r="J91" s="56"/>
      <c r="K91" s="56"/>
      <c r="L91" s="56"/>
      <c r="M91" s="56">
        <f t="shared" si="6"/>
        <v>0</v>
      </c>
      <c r="N91" s="62"/>
      <c r="O91" s="62"/>
      <c r="P91" s="56">
        <f t="shared" si="7"/>
        <v>0</v>
      </c>
      <c r="Q91" s="12">
        <f t="shared" si="8"/>
        <v>64</v>
      </c>
      <c r="R91" s="50">
        <f t="shared" si="9"/>
        <v>5</v>
      </c>
    </row>
    <row r="92" spans="2:18" s="14" customFormat="1" ht="21.6" customHeight="1" x14ac:dyDescent="0.25">
      <c r="B92" s="9">
        <v>40</v>
      </c>
      <c r="C92" s="10" t="str">
        <f>Listado_G!C46</f>
        <v>oci_gt2</v>
      </c>
      <c r="D92" s="11" t="str">
        <f>Listado_G!E46</f>
        <v>Pedro Gómez Montoya</v>
      </c>
      <c r="E92" s="17" t="str">
        <f>Listado_G!D46</f>
        <v>GT</v>
      </c>
      <c r="F92" s="22">
        <f>Listado_G!H46</f>
        <v>12</v>
      </c>
      <c r="G92" s="20"/>
      <c r="H92" s="56"/>
      <c r="I92" s="56"/>
      <c r="J92" s="56">
        <v>0</v>
      </c>
      <c r="K92" s="56"/>
      <c r="L92" s="56">
        <v>0</v>
      </c>
      <c r="M92" s="56">
        <f t="shared" si="6"/>
        <v>0</v>
      </c>
      <c r="N92" s="62"/>
      <c r="O92" s="62"/>
      <c r="P92" s="56">
        <f t="shared" si="7"/>
        <v>0</v>
      </c>
      <c r="Q92" s="12">
        <f t="shared" si="8"/>
        <v>64</v>
      </c>
      <c r="R92" s="50">
        <f t="shared" si="9"/>
        <v>3</v>
      </c>
    </row>
    <row r="93" spans="2:18" s="14" customFormat="1" ht="21.6" customHeight="1" x14ac:dyDescent="0.25">
      <c r="B93" s="9">
        <v>41</v>
      </c>
      <c r="C93" s="10" t="str">
        <f>Listado_G!C47</f>
        <v>oci_gt3</v>
      </c>
      <c r="D93" s="11" t="str">
        <f>Listado_G!E47</f>
        <v>Eddy Alejandro Guerra Rubio</v>
      </c>
      <c r="E93" s="17" t="str">
        <f>Listado_G!D47</f>
        <v>GT</v>
      </c>
      <c r="F93" s="22">
        <f>Listado_G!H47</f>
        <v>12</v>
      </c>
      <c r="G93" s="20"/>
      <c r="H93" s="56"/>
      <c r="I93" s="56">
        <v>0</v>
      </c>
      <c r="J93" s="56"/>
      <c r="K93" s="56"/>
      <c r="L93" s="56">
        <v>0</v>
      </c>
      <c r="M93" s="56">
        <f t="shared" si="6"/>
        <v>0</v>
      </c>
      <c r="N93" s="62"/>
      <c r="O93" s="62"/>
      <c r="P93" s="56">
        <f t="shared" si="7"/>
        <v>0</v>
      </c>
      <c r="Q93" s="12">
        <f t="shared" si="8"/>
        <v>64</v>
      </c>
      <c r="R93" s="50">
        <f t="shared" si="9"/>
        <v>3</v>
      </c>
    </row>
    <row r="94" spans="2:18" s="14" customFormat="1" ht="21.6" customHeight="1" x14ac:dyDescent="0.25">
      <c r="B94" s="9">
        <v>42</v>
      </c>
      <c r="C94" s="10" t="str">
        <f>Listado_G!C48</f>
        <v>oci_gt4</v>
      </c>
      <c r="D94" s="11" t="str">
        <f>Listado_G!E48</f>
        <v>Cesar Rivero Rivero</v>
      </c>
      <c r="E94" s="17" t="str">
        <f>Listado_G!D48</f>
        <v>GT</v>
      </c>
      <c r="F94" s="22">
        <f>Listado_G!H48</f>
        <v>10</v>
      </c>
      <c r="G94" s="20"/>
      <c r="H94" s="56"/>
      <c r="I94" s="56"/>
      <c r="J94" s="56"/>
      <c r="K94" s="56"/>
      <c r="L94" s="56"/>
      <c r="M94" s="56">
        <f t="shared" si="6"/>
        <v>0</v>
      </c>
      <c r="N94" s="62"/>
      <c r="O94" s="62"/>
      <c r="P94" s="56">
        <f t="shared" si="7"/>
        <v>0</v>
      </c>
      <c r="Q94" s="12">
        <f t="shared" si="8"/>
        <v>64</v>
      </c>
      <c r="R94" s="50">
        <f t="shared" si="9"/>
        <v>5</v>
      </c>
    </row>
    <row r="95" spans="2:18" s="14" customFormat="1" ht="21.6" customHeight="1" x14ac:dyDescent="0.25">
      <c r="B95" s="9">
        <v>43</v>
      </c>
      <c r="C95" s="10" t="str">
        <f>Listado_G!C49</f>
        <v>oci_ho1</v>
      </c>
      <c r="D95" s="11" t="str">
        <f>Listado_G!E49</f>
        <v>Alejandro Figueiras Salazar</v>
      </c>
      <c r="E95" s="17" t="str">
        <f>Listado_G!D49</f>
        <v>HO</v>
      </c>
      <c r="F95" s="22">
        <f>Listado_G!H49</f>
        <v>10</v>
      </c>
      <c r="G95" s="20"/>
      <c r="H95" s="56"/>
      <c r="I95" s="56"/>
      <c r="J95" s="56"/>
      <c r="K95" s="56"/>
      <c r="L95" s="56"/>
      <c r="M95" s="56">
        <f t="shared" si="6"/>
        <v>0</v>
      </c>
      <c r="N95" s="62"/>
      <c r="O95" s="62"/>
      <c r="P95" s="56">
        <f t="shared" si="7"/>
        <v>0</v>
      </c>
      <c r="Q95" s="12">
        <f t="shared" si="8"/>
        <v>64</v>
      </c>
      <c r="R95" s="50">
        <f t="shared" si="9"/>
        <v>5</v>
      </c>
    </row>
    <row r="96" spans="2:18" s="14" customFormat="1" ht="21.6" customHeight="1" x14ac:dyDescent="0.25">
      <c r="B96" s="9">
        <v>44</v>
      </c>
      <c r="C96" s="10" t="str">
        <f>Listado_G!C50</f>
        <v>oci_ho2</v>
      </c>
      <c r="D96" s="11" t="str">
        <f>Listado_G!E50</f>
        <v>Claudia Aguilera Serrano</v>
      </c>
      <c r="E96" s="17" t="str">
        <f>Listado_G!D50</f>
        <v>HO</v>
      </c>
      <c r="F96" s="22">
        <f>Listado_G!H50</f>
        <v>11</v>
      </c>
      <c r="G96" s="20"/>
      <c r="H96" s="56"/>
      <c r="I96" s="56"/>
      <c r="J96" s="56"/>
      <c r="K96" s="56"/>
      <c r="L96" s="56"/>
      <c r="M96" s="56">
        <f t="shared" si="6"/>
        <v>0</v>
      </c>
      <c r="N96" s="62"/>
      <c r="O96" s="62"/>
      <c r="P96" s="56">
        <f t="shared" si="7"/>
        <v>0</v>
      </c>
      <c r="Q96" s="12">
        <f t="shared" si="8"/>
        <v>64</v>
      </c>
      <c r="R96" s="50">
        <f t="shared" si="9"/>
        <v>5</v>
      </c>
    </row>
    <row r="97" spans="2:18" s="14" customFormat="1" ht="21.6" customHeight="1" x14ac:dyDescent="0.25">
      <c r="B97" s="9">
        <v>45</v>
      </c>
      <c r="C97" s="10" t="str">
        <f>Listado_G!C51</f>
        <v>oci_ho3</v>
      </c>
      <c r="D97" s="11" t="str">
        <f>Listado_G!E51</f>
        <v>Pedro Pablo Álvarez Bermúdez</v>
      </c>
      <c r="E97" s="17" t="str">
        <f>Listado_G!D51</f>
        <v>HO</v>
      </c>
      <c r="F97" s="22">
        <f>Listado_G!H51</f>
        <v>11</v>
      </c>
      <c r="G97" s="20"/>
      <c r="H97" s="56"/>
      <c r="I97" s="56"/>
      <c r="J97" s="56"/>
      <c r="K97" s="56"/>
      <c r="L97" s="56"/>
      <c r="M97" s="56">
        <f t="shared" si="6"/>
        <v>0</v>
      </c>
      <c r="N97" s="62"/>
      <c r="O97" s="62"/>
      <c r="P97" s="56">
        <f t="shared" si="7"/>
        <v>0</v>
      </c>
      <c r="Q97" s="12">
        <f t="shared" si="8"/>
        <v>64</v>
      </c>
      <c r="R97" s="50">
        <f t="shared" si="9"/>
        <v>5</v>
      </c>
    </row>
    <row r="98" spans="2:18" s="14" customFormat="1" ht="21.6" customHeight="1" x14ac:dyDescent="0.25">
      <c r="B98" s="9">
        <v>46</v>
      </c>
      <c r="C98" s="10" t="str">
        <f>Listado_G!C52</f>
        <v>oci_ho4</v>
      </c>
      <c r="D98" s="11" t="str">
        <f>Listado_G!E52</f>
        <v>Ronny Jose Peña Silva</v>
      </c>
      <c r="E98" s="17" t="str">
        <f>Listado_G!D52</f>
        <v>HO</v>
      </c>
      <c r="F98" s="22">
        <f>Listado_G!H52</f>
        <v>11</v>
      </c>
      <c r="G98" s="20"/>
      <c r="H98" s="56"/>
      <c r="I98" s="56"/>
      <c r="J98" s="56"/>
      <c r="K98" s="56"/>
      <c r="L98" s="56"/>
      <c r="M98" s="56">
        <f t="shared" si="6"/>
        <v>0</v>
      </c>
      <c r="N98" s="62"/>
      <c r="O98" s="62"/>
      <c r="P98" s="56">
        <f t="shared" si="7"/>
        <v>0</v>
      </c>
      <c r="Q98" s="12">
        <f t="shared" si="8"/>
        <v>64</v>
      </c>
      <c r="R98" s="50">
        <f t="shared" si="9"/>
        <v>5</v>
      </c>
    </row>
    <row r="99" spans="2:18" s="14" customFormat="1" ht="21.6" customHeight="1" x14ac:dyDescent="0.25">
      <c r="B99" s="9">
        <v>47</v>
      </c>
      <c r="C99" s="10" t="str">
        <f>Listado_G!C53</f>
        <v>oci_ho5</v>
      </c>
      <c r="D99" s="11" t="str">
        <f>Listado_G!E53</f>
        <v>Roberto López Cruz</v>
      </c>
      <c r="E99" s="17" t="str">
        <f>Listado_G!D53</f>
        <v>HO</v>
      </c>
      <c r="F99" s="22">
        <f>Listado_G!H53</f>
        <v>11</v>
      </c>
      <c r="G99" s="20"/>
      <c r="H99" s="56"/>
      <c r="I99" s="56"/>
      <c r="J99" s="56"/>
      <c r="K99" s="56"/>
      <c r="L99" s="56"/>
      <c r="M99" s="56">
        <f t="shared" si="6"/>
        <v>0</v>
      </c>
      <c r="N99" s="62"/>
      <c r="O99" s="62"/>
      <c r="P99" s="56">
        <f t="shared" si="7"/>
        <v>0</v>
      </c>
      <c r="Q99" s="12">
        <f t="shared" si="8"/>
        <v>64</v>
      </c>
      <c r="R99" s="50">
        <f t="shared" si="9"/>
        <v>5</v>
      </c>
    </row>
    <row r="100" spans="2:18" s="14" customFormat="1" ht="21.6" customHeight="1" x14ac:dyDescent="0.25">
      <c r="B100" s="9">
        <v>52</v>
      </c>
      <c r="C100" s="10" t="str">
        <f>Listado_G!C58</f>
        <v>oci_lh2</v>
      </c>
      <c r="D100" s="11" t="str">
        <f>Listado_G!E58</f>
        <v>Enrique A. González Moreira</v>
      </c>
      <c r="E100" s="17" t="str">
        <f>Listado_G!D58</f>
        <v>LH</v>
      </c>
      <c r="F100" s="22">
        <f>Listado_G!H58</f>
        <v>11</v>
      </c>
      <c r="G100" s="20"/>
      <c r="H100" s="56"/>
      <c r="I100" s="56"/>
      <c r="J100" s="56"/>
      <c r="K100" s="56"/>
      <c r="L100" s="56"/>
      <c r="M100" s="56">
        <f t="shared" si="6"/>
        <v>0</v>
      </c>
      <c r="N100" s="62"/>
      <c r="O100" s="62"/>
      <c r="P100" s="56">
        <f t="shared" si="7"/>
        <v>0</v>
      </c>
      <c r="Q100" s="12">
        <f t="shared" si="8"/>
        <v>64</v>
      </c>
      <c r="R100" s="50">
        <f t="shared" si="9"/>
        <v>5</v>
      </c>
    </row>
    <row r="101" spans="2:18" s="14" customFormat="1" ht="21.6" customHeight="1" x14ac:dyDescent="0.25">
      <c r="B101" s="9">
        <v>54</v>
      </c>
      <c r="C101" s="10" t="str">
        <f>Listado_G!C60</f>
        <v>oci_lh4</v>
      </c>
      <c r="D101" s="11" t="str">
        <f>Listado_G!E60</f>
        <v>Miguel Bermúdez Jordán</v>
      </c>
      <c r="E101" s="17" t="str">
        <f>Listado_G!D60</f>
        <v>LH</v>
      </c>
      <c r="F101" s="22">
        <f>Listado_G!H60</f>
        <v>11</v>
      </c>
      <c r="G101" s="20"/>
      <c r="H101" s="56"/>
      <c r="I101" s="56"/>
      <c r="J101" s="56"/>
      <c r="K101" s="56"/>
      <c r="L101" s="56"/>
      <c r="M101" s="56">
        <f t="shared" si="6"/>
        <v>0</v>
      </c>
      <c r="N101" s="62"/>
      <c r="O101" s="62"/>
      <c r="P101" s="56">
        <f t="shared" si="7"/>
        <v>0</v>
      </c>
      <c r="Q101" s="12">
        <f t="shared" si="8"/>
        <v>64</v>
      </c>
      <c r="R101" s="50">
        <f t="shared" si="9"/>
        <v>5</v>
      </c>
    </row>
    <row r="102" spans="2:18" s="14" customFormat="1" ht="21.6" customHeight="1" x14ac:dyDescent="0.25">
      <c r="B102" s="9">
        <v>59</v>
      </c>
      <c r="C102" s="10" t="str">
        <f>Listado_G!C65</f>
        <v>oci_lh9</v>
      </c>
      <c r="D102" s="11" t="str">
        <f>Listado_G!E65</f>
        <v xml:space="preserve"> Jonathan de Armas Avila</v>
      </c>
      <c r="E102" s="17" t="str">
        <f>Listado_G!D65</f>
        <v>LH</v>
      </c>
      <c r="F102" s="22">
        <f>Listado_G!H65</f>
        <v>12</v>
      </c>
      <c r="G102" s="20"/>
      <c r="H102" s="56"/>
      <c r="I102" s="56"/>
      <c r="J102" s="56">
        <v>0</v>
      </c>
      <c r="K102" s="56"/>
      <c r="L102" s="56"/>
      <c r="M102" s="56">
        <f t="shared" si="6"/>
        <v>0</v>
      </c>
      <c r="N102" s="62"/>
      <c r="O102" s="62"/>
      <c r="P102" s="56">
        <f t="shared" si="7"/>
        <v>0</v>
      </c>
      <c r="Q102" s="12">
        <f t="shared" si="8"/>
        <v>64</v>
      </c>
      <c r="R102" s="50">
        <f t="shared" si="9"/>
        <v>4</v>
      </c>
    </row>
    <row r="103" spans="2:18" s="14" customFormat="1" ht="21.6" customHeight="1" x14ac:dyDescent="0.25">
      <c r="B103" s="9">
        <v>71</v>
      </c>
      <c r="C103" s="10" t="str">
        <f>Listado_G!C77</f>
        <v>oci_pr2</v>
      </c>
      <c r="D103" s="11" t="str">
        <f>Listado_G!E77</f>
        <v>Edgar Davian Maragoto Yañez</v>
      </c>
      <c r="E103" s="17" t="str">
        <f>Listado_G!D77</f>
        <v>PR</v>
      </c>
      <c r="F103" s="22">
        <f>Listado_G!H77</f>
        <v>12</v>
      </c>
      <c r="G103" s="20"/>
      <c r="H103" s="56"/>
      <c r="I103" s="56"/>
      <c r="J103" s="56"/>
      <c r="K103" s="56"/>
      <c r="L103" s="56"/>
      <c r="M103" s="56">
        <f t="shared" si="6"/>
        <v>0</v>
      </c>
      <c r="N103" s="62"/>
      <c r="O103" s="62"/>
      <c r="P103" s="56">
        <f t="shared" si="7"/>
        <v>0</v>
      </c>
      <c r="Q103" s="12">
        <f t="shared" si="8"/>
        <v>64</v>
      </c>
      <c r="R103" s="50">
        <f t="shared" si="9"/>
        <v>5</v>
      </c>
    </row>
    <row r="104" spans="2:18" s="14" customFormat="1" ht="21.6" customHeight="1" x14ac:dyDescent="0.25">
      <c r="B104" s="9">
        <v>73</v>
      </c>
      <c r="C104" s="10" t="str">
        <f>Listado_G!C79</f>
        <v>oci_pr4</v>
      </c>
      <c r="D104" s="11" t="str">
        <f>Listado_G!E79</f>
        <v>Alejandro Manuel García Peña</v>
      </c>
      <c r="E104" s="17" t="str">
        <f>Listado_G!D79</f>
        <v>PR</v>
      </c>
      <c r="F104" s="22">
        <f>Listado_G!H79</f>
        <v>11</v>
      </c>
      <c r="G104" s="20"/>
      <c r="H104" s="56"/>
      <c r="I104" s="56"/>
      <c r="J104" s="56"/>
      <c r="K104" s="56"/>
      <c r="L104" s="56"/>
      <c r="M104" s="56">
        <f t="shared" si="6"/>
        <v>0</v>
      </c>
      <c r="N104" s="62"/>
      <c r="O104" s="62"/>
      <c r="P104" s="56">
        <f t="shared" si="7"/>
        <v>0</v>
      </c>
      <c r="Q104" s="12">
        <f t="shared" si="8"/>
        <v>64</v>
      </c>
      <c r="R104" s="50">
        <f t="shared" si="9"/>
        <v>5</v>
      </c>
    </row>
    <row r="105" spans="2:18" s="14" customFormat="1" ht="21.6" customHeight="1" x14ac:dyDescent="0.25">
      <c r="B105" s="9">
        <v>75</v>
      </c>
      <c r="C105" s="10" t="str">
        <f>Listado_G!C81</f>
        <v>oci_pr6</v>
      </c>
      <c r="D105" s="11" t="str">
        <f>Listado_G!E81</f>
        <v>Sergio Valdés Valdés</v>
      </c>
      <c r="E105" s="17" t="str">
        <f>Listado_G!D81</f>
        <v>PR</v>
      </c>
      <c r="F105" s="22">
        <f>Listado_G!H81</f>
        <v>10</v>
      </c>
      <c r="G105" s="20"/>
      <c r="H105" s="56"/>
      <c r="I105" s="56"/>
      <c r="J105" s="56"/>
      <c r="K105" s="56"/>
      <c r="L105" s="56"/>
      <c r="M105" s="56">
        <f t="shared" si="6"/>
        <v>0</v>
      </c>
      <c r="N105" s="62"/>
      <c r="O105" s="62"/>
      <c r="P105" s="56">
        <f t="shared" si="7"/>
        <v>0</v>
      </c>
      <c r="Q105" s="12">
        <f t="shared" si="8"/>
        <v>64</v>
      </c>
      <c r="R105" s="50">
        <f t="shared" si="9"/>
        <v>5</v>
      </c>
    </row>
    <row r="106" spans="2:18" s="14" customFormat="1" ht="21.6" customHeight="1" x14ac:dyDescent="0.25">
      <c r="B106" s="9">
        <v>85</v>
      </c>
      <c r="C106" s="10" t="str">
        <f>Listado_G!C92</f>
        <v>oci_sc9</v>
      </c>
      <c r="D106" s="11" t="str">
        <f>Listado_G!E92</f>
        <v>Fabio Ernesto Limia Nápoles</v>
      </c>
      <c r="E106" s="17" t="str">
        <f>Listado_G!D92</f>
        <v>SC</v>
      </c>
      <c r="F106" s="22">
        <f>Listado_G!H92</f>
        <v>10</v>
      </c>
      <c r="G106" s="20"/>
      <c r="H106" s="56"/>
      <c r="I106" s="56"/>
      <c r="J106" s="56"/>
      <c r="K106" s="56"/>
      <c r="L106" s="56"/>
      <c r="M106" s="56">
        <f t="shared" si="6"/>
        <v>0</v>
      </c>
      <c r="N106" s="62"/>
      <c r="O106" s="62"/>
      <c r="P106" s="56">
        <f t="shared" si="7"/>
        <v>0</v>
      </c>
      <c r="Q106" s="12">
        <f t="shared" si="8"/>
        <v>64</v>
      </c>
      <c r="R106" s="50">
        <f t="shared" si="9"/>
        <v>5</v>
      </c>
    </row>
    <row r="107" spans="2:18" s="14" customFormat="1" ht="21.6" customHeight="1" x14ac:dyDescent="0.25">
      <c r="B107" s="9">
        <v>86</v>
      </c>
      <c r="C107" s="10" t="str">
        <f>Listado_G!C93</f>
        <v>oci_ss1</v>
      </c>
      <c r="D107" s="11" t="str">
        <f>Listado_G!E93</f>
        <v>Gimel Danilo Borroto Hernandez</v>
      </c>
      <c r="E107" s="17" t="str">
        <f>Listado_G!D93</f>
        <v>SS</v>
      </c>
      <c r="F107" s="22">
        <f>Listado_G!H93</f>
        <v>11</v>
      </c>
      <c r="G107" s="20"/>
      <c r="H107" s="56"/>
      <c r="I107" s="56"/>
      <c r="J107" s="56"/>
      <c r="K107" s="56"/>
      <c r="L107" s="56"/>
      <c r="M107" s="56">
        <f t="shared" si="6"/>
        <v>0</v>
      </c>
      <c r="N107" s="62"/>
      <c r="O107" s="62"/>
      <c r="P107" s="56">
        <f t="shared" si="7"/>
        <v>0</v>
      </c>
      <c r="Q107" s="12">
        <f t="shared" si="8"/>
        <v>64</v>
      </c>
      <c r="R107" s="50">
        <f t="shared" si="9"/>
        <v>5</v>
      </c>
    </row>
    <row r="108" spans="2:18" s="14" customFormat="1" ht="21.6" customHeight="1" x14ac:dyDescent="0.25">
      <c r="B108" s="9">
        <v>87</v>
      </c>
      <c r="C108" s="10" t="str">
        <f>Listado_G!C94</f>
        <v>oci_ss2</v>
      </c>
      <c r="D108" s="11" t="str">
        <f>Listado_G!E94</f>
        <v>Fabio Vergel Pérez</v>
      </c>
      <c r="E108" s="17" t="str">
        <f>Listado_G!D94</f>
        <v>SS</v>
      </c>
      <c r="F108" s="22">
        <f>Listado_G!H94</f>
        <v>11</v>
      </c>
      <c r="G108" s="20"/>
      <c r="H108" s="56"/>
      <c r="I108" s="56"/>
      <c r="J108" s="56"/>
      <c r="K108" s="56"/>
      <c r="L108" s="56"/>
      <c r="M108" s="56">
        <f t="shared" si="6"/>
        <v>0</v>
      </c>
      <c r="N108" s="62"/>
      <c r="O108" s="62"/>
      <c r="P108" s="56">
        <f t="shared" si="7"/>
        <v>0</v>
      </c>
      <c r="Q108" s="12">
        <f t="shared" si="8"/>
        <v>64</v>
      </c>
      <c r="R108" s="50">
        <f t="shared" si="9"/>
        <v>5</v>
      </c>
    </row>
    <row r="109" spans="2:18" s="14" customFormat="1" ht="21.6" customHeight="1" x14ac:dyDescent="0.25">
      <c r="B109" s="9">
        <v>88</v>
      </c>
      <c r="C109" s="10" t="str">
        <f>Listado_G!C95</f>
        <v>oci_ss3</v>
      </c>
      <c r="D109" s="11" t="str">
        <f>Listado_G!E95</f>
        <v>Thalia de la Caridad Guerra Valdivia</v>
      </c>
      <c r="E109" s="17" t="str">
        <f>Listado_G!D95</f>
        <v>SS</v>
      </c>
      <c r="F109" s="22">
        <f>Listado_G!H95</f>
        <v>11</v>
      </c>
      <c r="G109" s="20"/>
      <c r="H109" s="56"/>
      <c r="I109" s="56"/>
      <c r="J109" s="56"/>
      <c r="K109" s="56"/>
      <c r="L109" s="56"/>
      <c r="M109" s="56">
        <f t="shared" si="6"/>
        <v>0</v>
      </c>
      <c r="N109" s="62"/>
      <c r="O109" s="62"/>
      <c r="P109" s="56">
        <f t="shared" si="7"/>
        <v>0</v>
      </c>
      <c r="Q109" s="12">
        <f t="shared" si="8"/>
        <v>64</v>
      </c>
      <c r="R109" s="50">
        <f t="shared" si="9"/>
        <v>5</v>
      </c>
    </row>
    <row r="110" spans="2:18" s="14" customFormat="1" ht="21.6" customHeight="1" x14ac:dyDescent="0.25">
      <c r="B110" s="9">
        <v>90</v>
      </c>
      <c r="C110" s="10" t="str">
        <f>Listado_G!C97</f>
        <v>oci_ss5</v>
      </c>
      <c r="D110" s="11" t="str">
        <f>Listado_G!E97</f>
        <v>David Quintana Valdés</v>
      </c>
      <c r="E110" s="17" t="str">
        <f>Listado_G!D97</f>
        <v>SS</v>
      </c>
      <c r="F110" s="22">
        <f>Listado_G!H97</f>
        <v>12</v>
      </c>
      <c r="G110" s="20"/>
      <c r="H110" s="56"/>
      <c r="I110" s="56"/>
      <c r="J110" s="56"/>
      <c r="K110" s="56"/>
      <c r="L110" s="56"/>
      <c r="M110" s="56">
        <f t="shared" si="6"/>
        <v>0</v>
      </c>
      <c r="N110" s="62"/>
      <c r="O110" s="62"/>
      <c r="P110" s="56">
        <f t="shared" si="7"/>
        <v>0</v>
      </c>
      <c r="Q110" s="12">
        <f t="shared" si="8"/>
        <v>64</v>
      </c>
      <c r="R110" s="50">
        <f t="shared" si="9"/>
        <v>5</v>
      </c>
    </row>
    <row r="111" spans="2:18" s="14" customFormat="1" ht="21.6" customHeight="1" x14ac:dyDescent="0.25">
      <c r="B111" s="9">
        <v>97</v>
      </c>
      <c r="C111" s="10" t="str">
        <f>Listado_G!C104</f>
        <v>oci_vc6</v>
      </c>
      <c r="D111" s="11" t="str">
        <f>Listado_G!E104</f>
        <v>René Espinosa Arteaga</v>
      </c>
      <c r="E111" s="17" t="str">
        <f>Listado_G!D104</f>
        <v>VC</v>
      </c>
      <c r="F111" s="22">
        <f>Listado_G!H104</f>
        <v>12</v>
      </c>
      <c r="G111" s="20"/>
      <c r="H111" s="56">
        <v>0</v>
      </c>
      <c r="I111" s="56"/>
      <c r="J111" s="56"/>
      <c r="K111" s="56"/>
      <c r="L111" s="56"/>
      <c r="M111" s="56">
        <f>SUM(H111:L111)</f>
        <v>0</v>
      </c>
      <c r="N111" s="62"/>
      <c r="O111" s="62"/>
      <c r="P111" s="56">
        <f t="shared" si="7"/>
        <v>0</v>
      </c>
      <c r="Q111" s="12">
        <f t="shared" si="8"/>
        <v>64</v>
      </c>
      <c r="R111" s="50">
        <f t="shared" si="9"/>
        <v>4</v>
      </c>
    </row>
    <row r="112" spans="2:18" s="14" customFormat="1" ht="21.6" customHeight="1" x14ac:dyDescent="0.25">
      <c r="B112" s="9">
        <v>98</v>
      </c>
      <c r="C112" s="10" t="str">
        <f>Listado_G!C105</f>
        <v>oci_vc7</v>
      </c>
      <c r="D112" s="11" t="str">
        <f>Listado_G!E105</f>
        <v>Lianyi Calvo Reyes</v>
      </c>
      <c r="E112" s="17" t="str">
        <f>Listado_G!D105</f>
        <v>VC</v>
      </c>
      <c r="F112" s="22">
        <f>Listado_G!H105</f>
        <v>11</v>
      </c>
      <c r="G112" s="20"/>
      <c r="H112" s="56"/>
      <c r="I112" s="56"/>
      <c r="J112" s="56"/>
      <c r="K112" s="56"/>
      <c r="L112" s="56"/>
      <c r="M112" s="56">
        <f>SUM(H112:L112)</f>
        <v>0</v>
      </c>
      <c r="N112" s="62"/>
      <c r="O112" s="62"/>
      <c r="P112" s="56">
        <f t="shared" si="7"/>
        <v>0</v>
      </c>
      <c r="Q112" s="12">
        <f t="shared" si="8"/>
        <v>64</v>
      </c>
      <c r="R112" s="50">
        <f t="shared" si="9"/>
        <v>5</v>
      </c>
    </row>
    <row r="113" spans="2:18" s="14" customFormat="1" ht="21.6" customHeight="1" x14ac:dyDescent="0.25">
      <c r="B113" s="9">
        <v>99</v>
      </c>
      <c r="C113" s="10" t="str">
        <f>Listado_G!C106</f>
        <v>oci_vc8</v>
      </c>
      <c r="D113" s="11" t="str">
        <f>Listado_G!E106</f>
        <v>Gabriel Bonilla Pérez</v>
      </c>
      <c r="E113" s="17" t="str">
        <f>Listado_G!D106</f>
        <v>VC</v>
      </c>
      <c r="F113" s="22">
        <f>Listado_G!H106</f>
        <v>11</v>
      </c>
      <c r="G113" s="20"/>
      <c r="H113" s="56"/>
      <c r="I113" s="56"/>
      <c r="J113" s="56"/>
      <c r="K113" s="56"/>
      <c r="L113" s="56"/>
      <c r="M113" s="56">
        <f>SUM(H113:L113)</f>
        <v>0</v>
      </c>
      <c r="N113" s="62"/>
      <c r="O113" s="62"/>
      <c r="P113" s="56">
        <f t="shared" si="7"/>
        <v>0</v>
      </c>
      <c r="Q113" s="12">
        <f t="shared" si="8"/>
        <v>64</v>
      </c>
      <c r="R113" s="50">
        <f t="shared" si="9"/>
        <v>5</v>
      </c>
    </row>
    <row r="114" spans="2:18" s="14" customFormat="1" ht="21.6" customHeight="1" x14ac:dyDescent="0.25">
      <c r="B114" s="9">
        <v>100</v>
      </c>
      <c r="C114" s="10" t="str">
        <f>Listado_G!C107</f>
        <v>oci_vc9</v>
      </c>
      <c r="D114" s="11" t="str">
        <f>Listado_G!E107</f>
        <v>Rocio  Hernández Caballero</v>
      </c>
      <c r="E114" s="17" t="str">
        <f>Listado_G!D107</f>
        <v>VC</v>
      </c>
      <c r="F114" s="22">
        <f>Listado_G!H107</f>
        <v>10</v>
      </c>
      <c r="G114" s="20"/>
      <c r="H114" s="56"/>
      <c r="I114" s="56"/>
      <c r="J114" s="56"/>
      <c r="K114" s="56"/>
      <c r="L114" s="56"/>
      <c r="M114" s="56">
        <f>SUM(H114:L114)</f>
        <v>0</v>
      </c>
      <c r="N114" s="62"/>
      <c r="O114" s="62"/>
      <c r="P114" s="56">
        <f t="shared" si="7"/>
        <v>0</v>
      </c>
      <c r="Q114" s="12">
        <f t="shared" si="8"/>
        <v>64</v>
      </c>
      <c r="R114" s="50">
        <f t="shared" si="9"/>
        <v>5</v>
      </c>
    </row>
    <row r="115" spans="2:18" x14ac:dyDescent="0.25">
      <c r="O115" s="15"/>
      <c r="P115" s="15"/>
    </row>
    <row r="116" spans="2:18" x14ac:dyDescent="0.25">
      <c r="R116" s="47">
        <f>COUNTIF(R15:R114,"&lt;&gt; 5")</f>
        <v>69</v>
      </c>
    </row>
    <row r="117" spans="2:18" ht="18.75" x14ac:dyDescent="0.3">
      <c r="B117" s="30" t="s">
        <v>91</v>
      </c>
      <c r="C117" s="30" t="s">
        <v>92</v>
      </c>
      <c r="D117" s="31" t="s">
        <v>93</v>
      </c>
      <c r="H117" s="28" t="s">
        <v>189</v>
      </c>
      <c r="I117" s="65"/>
      <c r="K117" s="67">
        <f>COUNTIF(F$15:F$114,10)</f>
        <v>27</v>
      </c>
      <c r="L117" s="65"/>
    </row>
    <row r="118" spans="2:18" ht="18.75" x14ac:dyDescent="0.3">
      <c r="B118" s="32"/>
      <c r="C118" s="32">
        <v>1</v>
      </c>
      <c r="D118" s="33" t="s">
        <v>370</v>
      </c>
      <c r="H118" s="28" t="s">
        <v>190</v>
      </c>
      <c r="I118" s="65"/>
      <c r="K118" s="67">
        <f>COUNTIF(F$15:F$114,11)</f>
        <v>39</v>
      </c>
      <c r="L118" s="65"/>
    </row>
    <row r="119" spans="2:18" ht="18.75" x14ac:dyDescent="0.3">
      <c r="B119" s="32"/>
      <c r="C119" s="32">
        <v>1</v>
      </c>
      <c r="D119" s="33" t="s">
        <v>371</v>
      </c>
      <c r="H119" s="28" t="s">
        <v>191</v>
      </c>
      <c r="I119" s="65"/>
      <c r="K119" s="67">
        <f>COUNTIF(F$15:F$114,12)</f>
        <v>33</v>
      </c>
      <c r="L119" s="65"/>
    </row>
    <row r="120" spans="2:18" ht="18.75" x14ac:dyDescent="0.3">
      <c r="B120" s="32"/>
      <c r="C120" s="32">
        <v>1</v>
      </c>
      <c r="D120" s="33" t="s">
        <v>372</v>
      </c>
      <c r="H120" s="28" t="s">
        <v>192</v>
      </c>
      <c r="I120" s="65"/>
      <c r="K120" s="67">
        <f>COUNTIF(F$15:F$114,9)</f>
        <v>1</v>
      </c>
      <c r="L120" s="65"/>
    </row>
    <row r="121" spans="2:18" ht="18.75" x14ac:dyDescent="0.3">
      <c r="B121" s="32"/>
      <c r="C121" s="32">
        <v>2</v>
      </c>
      <c r="D121" s="33" t="s">
        <v>373</v>
      </c>
      <c r="H121" s="29" t="s">
        <v>394</v>
      </c>
      <c r="I121" s="66"/>
      <c r="J121" s="69"/>
      <c r="K121" s="68">
        <f>K117+K118+K119+K120</f>
        <v>100</v>
      </c>
      <c r="L121" s="65"/>
    </row>
    <row r="122" spans="2:18" ht="18.75" x14ac:dyDescent="0.3">
      <c r="B122" s="32"/>
      <c r="C122" s="32">
        <v>2</v>
      </c>
      <c r="D122" s="33" t="s">
        <v>374</v>
      </c>
      <c r="H122" s="28" t="s">
        <v>393</v>
      </c>
      <c r="I122" s="65"/>
      <c r="J122" s="65"/>
      <c r="K122" s="70">
        <f>COUNTIF(R15:R114,"&lt;&gt; 5")</f>
        <v>69</v>
      </c>
      <c r="L122" s="65"/>
    </row>
  </sheetData>
  <sortState ref="B15:P114">
    <sortCondition descending="1" ref="P15:P114"/>
  </sortState>
  <mergeCells count="5">
    <mergeCell ref="H13:M13"/>
    <mergeCell ref="P13:P14"/>
    <mergeCell ref="Q13:Q14"/>
    <mergeCell ref="B12:R12"/>
    <mergeCell ref="B11:Q11"/>
  </mergeCells>
  <conditionalFormatting sqref="F15:G114">
    <cfRule type="cellIs" dxfId="19" priority="72" operator="equal">
      <formula>9</formula>
    </cfRule>
    <cfRule type="cellIs" dxfId="18" priority="73" operator="equal">
      <formula>10</formula>
    </cfRule>
    <cfRule type="cellIs" dxfId="17" priority="74" operator="equal">
      <formula>11</formula>
    </cfRule>
    <cfRule type="cellIs" dxfId="16" priority="75" operator="equal">
      <formula>12</formula>
    </cfRule>
  </conditionalFormatting>
  <conditionalFormatting sqref="H15:P114">
    <cfRule type="cellIs" dxfId="15" priority="69" operator="between">
      <formula>1</formula>
      <formula>99</formula>
    </cfRule>
    <cfRule type="cellIs" dxfId="14" priority="70" operator="equal">
      <formula>100</formula>
    </cfRule>
    <cfRule type="cellIs" dxfId="13" priority="71" operator="equal">
      <formula>0</formula>
    </cfRule>
  </conditionalFormatting>
  <conditionalFormatting sqref="R15:R114">
    <cfRule type="cellIs" dxfId="12" priority="2" operator="equal">
      <formula>5</formula>
    </cfRule>
  </conditionalFormatting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6"/>
  <sheetViews>
    <sheetView showGridLines="0" topLeftCell="A20" zoomScale="115" zoomScaleNormal="115" workbookViewId="0">
      <selection activeCell="D19" sqref="D19"/>
    </sheetView>
  </sheetViews>
  <sheetFormatPr baseColWidth="10" defaultColWidth="9.140625" defaultRowHeight="15" x14ac:dyDescent="0.25"/>
  <cols>
    <col min="1" max="1" width="1.42578125" customWidth="1"/>
    <col min="2" max="2" width="6.140625" style="1" bestFit="1" customWidth="1"/>
    <col min="3" max="3" width="9.42578125" style="1" bestFit="1" customWidth="1"/>
    <col min="4" max="4" width="39.7109375" bestFit="1" customWidth="1"/>
    <col min="5" max="5" width="6" style="1" customWidth="1"/>
    <col min="6" max="6" width="6.42578125" style="1" customWidth="1"/>
    <col min="7" max="7" width="1.28515625" style="23" customWidth="1"/>
    <col min="8" max="11" width="5.140625" customWidth="1"/>
    <col min="12" max="12" width="1.5703125" style="51" customWidth="1"/>
    <col min="13" max="14" width="5.140625" customWidth="1"/>
    <col min="15" max="15" width="5.140625" style="39" customWidth="1"/>
    <col min="16" max="17" width="5.140625" customWidth="1"/>
    <col min="18" max="18" width="1.5703125" style="51" customWidth="1"/>
    <col min="19" max="19" width="5.42578125" bestFit="1" customWidth="1"/>
    <col min="20" max="20" width="6.7109375" bestFit="1" customWidth="1"/>
    <col min="21" max="21" width="3.28515625" customWidth="1"/>
    <col min="22" max="22" width="8.140625" customWidth="1"/>
    <col min="23" max="1017" width="10.5703125" customWidth="1"/>
  </cols>
  <sheetData>
    <row r="1" spans="2:21" ht="8.25" customHeight="1" x14ac:dyDescent="0.25"/>
    <row r="2" spans="2:21" s="39" customFormat="1" ht="8.25" customHeight="1" x14ac:dyDescent="0.25">
      <c r="B2" s="1"/>
      <c r="C2" s="1"/>
      <c r="E2" s="1"/>
      <c r="F2" s="1"/>
      <c r="G2" s="23"/>
      <c r="L2" s="51"/>
      <c r="R2" s="51"/>
    </row>
    <row r="3" spans="2:21" s="39" customFormat="1" ht="8.25" customHeight="1" x14ac:dyDescent="0.25">
      <c r="B3" s="1"/>
      <c r="C3" s="1"/>
      <c r="E3" s="1"/>
      <c r="F3" s="1"/>
      <c r="G3" s="23"/>
      <c r="L3" s="51"/>
      <c r="R3" s="51"/>
    </row>
    <row r="4" spans="2:21" s="39" customFormat="1" ht="8.25" customHeight="1" x14ac:dyDescent="0.25">
      <c r="B4" s="1"/>
      <c r="C4" s="1"/>
      <c r="E4" s="1"/>
      <c r="F4" s="1"/>
      <c r="G4" s="23"/>
      <c r="L4" s="51"/>
      <c r="R4" s="51"/>
    </row>
    <row r="5" spans="2:21" s="39" customFormat="1" ht="8.25" customHeight="1" x14ac:dyDescent="0.25">
      <c r="B5" s="1"/>
      <c r="C5" s="1"/>
      <c r="E5" s="1"/>
      <c r="F5" s="1"/>
      <c r="G5" s="23"/>
      <c r="L5" s="51"/>
      <c r="R5" s="51"/>
    </row>
    <row r="6" spans="2:21" s="39" customFormat="1" ht="8.25" customHeight="1" x14ac:dyDescent="0.25">
      <c r="B6" s="1"/>
      <c r="C6" s="1"/>
      <c r="E6" s="1"/>
      <c r="F6" s="1"/>
      <c r="G6" s="23"/>
      <c r="L6" s="51"/>
      <c r="R6" s="51"/>
    </row>
    <row r="7" spans="2:21" s="39" customFormat="1" ht="8.25" customHeight="1" x14ac:dyDescent="0.25">
      <c r="B7" s="1"/>
      <c r="C7" s="1"/>
      <c r="E7" s="1"/>
      <c r="F7" s="1"/>
      <c r="G7" s="23"/>
      <c r="L7" s="51"/>
      <c r="R7" s="51"/>
    </row>
    <row r="8" spans="2:21" s="39" customFormat="1" ht="8.25" customHeight="1" x14ac:dyDescent="0.25">
      <c r="B8" s="1"/>
      <c r="C8" s="1"/>
      <c r="E8" s="1"/>
      <c r="F8" s="1"/>
      <c r="G8" s="23"/>
      <c r="L8" s="51"/>
      <c r="R8" s="51"/>
    </row>
    <row r="9" spans="2:21" s="39" customFormat="1" ht="8.25" customHeight="1" x14ac:dyDescent="0.25">
      <c r="B9" s="1"/>
      <c r="C9" s="1"/>
      <c r="E9" s="1"/>
      <c r="F9" s="1"/>
      <c r="G9" s="23"/>
      <c r="L9" s="51"/>
      <c r="R9" s="51"/>
    </row>
    <row r="10" spans="2:21" s="39" customFormat="1" ht="8.25" customHeight="1" x14ac:dyDescent="0.25">
      <c r="B10" s="1"/>
      <c r="C10" s="1"/>
      <c r="E10" s="1"/>
      <c r="F10" s="1"/>
      <c r="G10" s="23"/>
      <c r="L10" s="51"/>
      <c r="R10" s="51"/>
    </row>
    <row r="11" spans="2:21" s="39" customFormat="1" ht="8.25" customHeight="1" x14ac:dyDescent="0.25">
      <c r="B11" s="1"/>
      <c r="C11" s="1"/>
      <c r="E11" s="1"/>
      <c r="F11" s="1"/>
      <c r="G11" s="23"/>
      <c r="L11" s="51"/>
      <c r="R11" s="51"/>
    </row>
    <row r="12" spans="2:21" ht="26.25" x14ac:dyDescent="0.4">
      <c r="B12" s="114" t="s">
        <v>94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</row>
    <row r="13" spans="2:21" ht="21" x14ac:dyDescent="0.35">
      <c r="B13" s="113" t="s">
        <v>404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</row>
    <row r="14" spans="2:21" ht="21" customHeight="1" x14ac:dyDescent="0.25">
      <c r="H14" s="112" t="s">
        <v>97</v>
      </c>
      <c r="I14" s="112"/>
      <c r="J14" s="112"/>
      <c r="K14" s="112"/>
      <c r="M14" s="112" t="s">
        <v>98</v>
      </c>
      <c r="N14" s="112"/>
      <c r="O14" s="112"/>
      <c r="P14" s="112"/>
      <c r="Q14" s="112"/>
      <c r="S14" s="112" t="s">
        <v>4</v>
      </c>
      <c r="T14" s="112" t="s">
        <v>87</v>
      </c>
    </row>
    <row r="15" spans="2:21" ht="18.600000000000001" customHeight="1" x14ac:dyDescent="0.25">
      <c r="B15" s="7" t="s">
        <v>88</v>
      </c>
      <c r="C15" s="7" t="s">
        <v>89</v>
      </c>
      <c r="D15" s="8" t="s">
        <v>90</v>
      </c>
      <c r="E15" s="7" t="s">
        <v>5</v>
      </c>
      <c r="F15" s="7" t="s">
        <v>9</v>
      </c>
      <c r="G15" s="21"/>
      <c r="H15" s="7" t="s">
        <v>0</v>
      </c>
      <c r="I15" s="7" t="s">
        <v>1</v>
      </c>
      <c r="J15" s="7" t="s">
        <v>2</v>
      </c>
      <c r="K15" s="7" t="s">
        <v>4</v>
      </c>
      <c r="M15" s="7" t="s">
        <v>0</v>
      </c>
      <c r="N15" s="7" t="s">
        <v>1</v>
      </c>
      <c r="O15" s="7" t="s">
        <v>2</v>
      </c>
      <c r="P15" s="7" t="s">
        <v>3</v>
      </c>
      <c r="Q15" s="7" t="s">
        <v>4</v>
      </c>
      <c r="S15" s="112"/>
      <c r="T15" s="112"/>
    </row>
    <row r="16" spans="2:21" s="14" customFormat="1" ht="21.6" customHeight="1" x14ac:dyDescent="0.25">
      <c r="B16" s="85">
        <v>1</v>
      </c>
      <c r="C16" s="89" t="s">
        <v>160</v>
      </c>
      <c r="D16" s="90" t="s">
        <v>170</v>
      </c>
      <c r="E16" s="91" t="s">
        <v>86</v>
      </c>
      <c r="F16" s="22">
        <v>11</v>
      </c>
      <c r="G16" s="20"/>
      <c r="H16" s="92">
        <v>100</v>
      </c>
      <c r="I16" s="92">
        <v>100</v>
      </c>
      <c r="J16" s="92">
        <v>100</v>
      </c>
      <c r="K16" s="92">
        <f t="shared" ref="K16:K47" si="0">SUM(H16:J16)</f>
        <v>300</v>
      </c>
      <c r="L16" s="57">
        <f t="shared" ref="L16:L47" si="1">COUNTBLANK(H16:J16)</f>
        <v>0</v>
      </c>
      <c r="M16" s="92">
        <v>0</v>
      </c>
      <c r="N16" s="92">
        <v>31</v>
      </c>
      <c r="O16" s="92">
        <v>100</v>
      </c>
      <c r="P16" s="92">
        <v>100</v>
      </c>
      <c r="Q16" s="92">
        <f t="shared" ref="Q16:Q47" si="2">SUM(M16:P16)</f>
        <v>231</v>
      </c>
      <c r="R16" s="57">
        <f t="shared" ref="R16:R47" si="3">COUNTBLANK(M16:P16)</f>
        <v>0</v>
      </c>
      <c r="S16" s="92">
        <f t="shared" ref="S16:S47" si="4">K16+Q16</f>
        <v>531</v>
      </c>
      <c r="T16" s="95">
        <f t="shared" ref="T16:T47" si="5">RANK(S16,S$16:S$102)</f>
        <v>1</v>
      </c>
      <c r="U16" s="13">
        <v>1</v>
      </c>
    </row>
    <row r="17" spans="2:21" s="14" customFormat="1" ht="21.6" customHeight="1" x14ac:dyDescent="0.25">
      <c r="B17" s="85">
        <v>2</v>
      </c>
      <c r="C17" s="89" t="s">
        <v>161</v>
      </c>
      <c r="D17" s="90" t="s">
        <v>171</v>
      </c>
      <c r="E17" s="91" t="s">
        <v>86</v>
      </c>
      <c r="F17" s="22">
        <v>11</v>
      </c>
      <c r="G17" s="20"/>
      <c r="H17" s="93">
        <v>100</v>
      </c>
      <c r="I17" s="92">
        <v>100</v>
      </c>
      <c r="J17" s="92">
        <v>57</v>
      </c>
      <c r="K17" s="92">
        <f t="shared" si="0"/>
        <v>257</v>
      </c>
      <c r="L17" s="57">
        <f t="shared" si="1"/>
        <v>0</v>
      </c>
      <c r="M17" s="93">
        <v>100</v>
      </c>
      <c r="N17" s="92">
        <v>31</v>
      </c>
      <c r="O17" s="92">
        <v>10</v>
      </c>
      <c r="P17" s="92">
        <v>100</v>
      </c>
      <c r="Q17" s="92">
        <f t="shared" si="2"/>
        <v>241</v>
      </c>
      <c r="R17" s="57">
        <f t="shared" si="3"/>
        <v>0</v>
      </c>
      <c r="S17" s="92">
        <f t="shared" si="4"/>
        <v>498</v>
      </c>
      <c r="T17" s="95">
        <f t="shared" si="5"/>
        <v>2</v>
      </c>
      <c r="U17" s="13">
        <v>2</v>
      </c>
    </row>
    <row r="18" spans="2:21" s="14" customFormat="1" ht="21.6" customHeight="1" x14ac:dyDescent="0.25">
      <c r="B18" s="85">
        <v>3</v>
      </c>
      <c r="C18" s="89" t="s">
        <v>162</v>
      </c>
      <c r="D18" s="90" t="s">
        <v>172</v>
      </c>
      <c r="E18" s="91" t="s">
        <v>86</v>
      </c>
      <c r="F18" s="22">
        <v>12</v>
      </c>
      <c r="G18" s="20"/>
      <c r="H18" s="92">
        <v>80</v>
      </c>
      <c r="I18" s="92">
        <v>19</v>
      </c>
      <c r="J18" s="92">
        <v>100</v>
      </c>
      <c r="K18" s="92">
        <f t="shared" si="0"/>
        <v>199</v>
      </c>
      <c r="L18" s="57">
        <f t="shared" si="1"/>
        <v>0</v>
      </c>
      <c r="M18" s="92">
        <v>100</v>
      </c>
      <c r="N18" s="92">
        <v>31</v>
      </c>
      <c r="O18" s="92"/>
      <c r="P18" s="92">
        <v>65</v>
      </c>
      <c r="Q18" s="92">
        <f t="shared" si="2"/>
        <v>196</v>
      </c>
      <c r="R18" s="57">
        <f t="shared" si="3"/>
        <v>1</v>
      </c>
      <c r="S18" s="92">
        <f t="shared" si="4"/>
        <v>395</v>
      </c>
      <c r="T18" s="95">
        <f t="shared" si="5"/>
        <v>3</v>
      </c>
      <c r="U18" s="13">
        <v>3</v>
      </c>
    </row>
    <row r="19" spans="2:21" s="14" customFormat="1" ht="21.6" customHeight="1" x14ac:dyDescent="0.25">
      <c r="B19" s="85">
        <v>4</v>
      </c>
      <c r="C19" s="89" t="s">
        <v>164</v>
      </c>
      <c r="D19" s="90" t="s">
        <v>174</v>
      </c>
      <c r="E19" s="91" t="s">
        <v>86</v>
      </c>
      <c r="F19" s="22">
        <v>12</v>
      </c>
      <c r="G19" s="20"/>
      <c r="H19" s="92">
        <v>100</v>
      </c>
      <c r="I19" s="93">
        <v>0</v>
      </c>
      <c r="J19" s="93">
        <v>18</v>
      </c>
      <c r="K19" s="92">
        <f t="shared" si="0"/>
        <v>118</v>
      </c>
      <c r="L19" s="57">
        <f t="shared" si="1"/>
        <v>0</v>
      </c>
      <c r="M19" s="92">
        <v>100</v>
      </c>
      <c r="N19" s="93">
        <v>9</v>
      </c>
      <c r="O19" s="93"/>
      <c r="P19" s="93">
        <v>79</v>
      </c>
      <c r="Q19" s="92">
        <f t="shared" si="2"/>
        <v>188</v>
      </c>
      <c r="R19" s="57">
        <f t="shared" si="3"/>
        <v>1</v>
      </c>
      <c r="S19" s="92">
        <f t="shared" si="4"/>
        <v>306</v>
      </c>
      <c r="T19" s="95">
        <f t="shared" si="5"/>
        <v>4</v>
      </c>
      <c r="U19" s="13">
        <v>4</v>
      </c>
    </row>
    <row r="20" spans="2:21" s="14" customFormat="1" ht="21.6" customHeight="1" x14ac:dyDescent="0.25">
      <c r="B20" s="85">
        <v>5</v>
      </c>
      <c r="C20" s="89" t="s">
        <v>163</v>
      </c>
      <c r="D20" s="90" t="s">
        <v>173</v>
      </c>
      <c r="E20" s="91" t="s">
        <v>86</v>
      </c>
      <c r="F20" s="22">
        <v>12</v>
      </c>
      <c r="G20" s="20"/>
      <c r="H20" s="92">
        <v>46</v>
      </c>
      <c r="I20" s="93">
        <v>0</v>
      </c>
      <c r="J20" s="93">
        <v>18</v>
      </c>
      <c r="K20" s="92">
        <f t="shared" si="0"/>
        <v>64</v>
      </c>
      <c r="L20" s="57">
        <f t="shared" si="1"/>
        <v>0</v>
      </c>
      <c r="M20" s="92">
        <v>100</v>
      </c>
      <c r="N20" s="93">
        <v>31</v>
      </c>
      <c r="O20" s="93">
        <v>34</v>
      </c>
      <c r="P20" s="93">
        <v>23</v>
      </c>
      <c r="Q20" s="92">
        <f t="shared" si="2"/>
        <v>188</v>
      </c>
      <c r="R20" s="57">
        <f t="shared" si="3"/>
        <v>0</v>
      </c>
      <c r="S20" s="92">
        <f t="shared" si="4"/>
        <v>252</v>
      </c>
      <c r="T20" s="95">
        <f t="shared" si="5"/>
        <v>5</v>
      </c>
      <c r="U20" s="13">
        <v>5</v>
      </c>
    </row>
    <row r="21" spans="2:21" s="14" customFormat="1" ht="21.6" customHeight="1" x14ac:dyDescent="0.25">
      <c r="B21" s="85">
        <v>6</v>
      </c>
      <c r="C21" s="89" t="s">
        <v>81</v>
      </c>
      <c r="D21" s="90" t="s">
        <v>30</v>
      </c>
      <c r="E21" s="91" t="s">
        <v>39</v>
      </c>
      <c r="F21" s="22">
        <v>12</v>
      </c>
      <c r="G21" s="20"/>
      <c r="H21" s="93">
        <v>36</v>
      </c>
      <c r="I21" s="93">
        <v>19</v>
      </c>
      <c r="J21" s="93">
        <v>18</v>
      </c>
      <c r="K21" s="92">
        <f t="shared" si="0"/>
        <v>73</v>
      </c>
      <c r="L21" s="57">
        <f t="shared" si="1"/>
        <v>0</v>
      </c>
      <c r="M21" s="93">
        <v>73</v>
      </c>
      <c r="N21" s="93">
        <v>9</v>
      </c>
      <c r="O21" s="93">
        <v>28</v>
      </c>
      <c r="P21" s="93">
        <v>23</v>
      </c>
      <c r="Q21" s="92">
        <f t="shared" si="2"/>
        <v>133</v>
      </c>
      <c r="R21" s="57">
        <f t="shared" si="3"/>
        <v>0</v>
      </c>
      <c r="S21" s="92">
        <f t="shared" si="4"/>
        <v>206</v>
      </c>
      <c r="T21" s="95">
        <f t="shared" si="5"/>
        <v>6</v>
      </c>
      <c r="U21" s="13">
        <v>6</v>
      </c>
    </row>
    <row r="22" spans="2:21" s="14" customFormat="1" ht="21.6" customHeight="1" x14ac:dyDescent="0.25">
      <c r="B22" s="85">
        <v>7</v>
      </c>
      <c r="C22" s="89" t="s">
        <v>165</v>
      </c>
      <c r="D22" s="90" t="s">
        <v>175</v>
      </c>
      <c r="E22" s="91" t="s">
        <v>86</v>
      </c>
      <c r="F22" s="22">
        <v>12</v>
      </c>
      <c r="G22" s="20"/>
      <c r="H22" s="93">
        <v>14</v>
      </c>
      <c r="I22" s="92">
        <v>11</v>
      </c>
      <c r="J22" s="92">
        <v>18</v>
      </c>
      <c r="K22" s="92">
        <f t="shared" si="0"/>
        <v>43</v>
      </c>
      <c r="L22" s="57">
        <f t="shared" si="1"/>
        <v>0</v>
      </c>
      <c r="M22" s="93">
        <v>26</v>
      </c>
      <c r="N22" s="92">
        <v>9</v>
      </c>
      <c r="O22" s="92">
        <v>44</v>
      </c>
      <c r="P22" s="92">
        <v>55</v>
      </c>
      <c r="Q22" s="92">
        <f t="shared" si="2"/>
        <v>134</v>
      </c>
      <c r="R22" s="57">
        <f t="shared" si="3"/>
        <v>0</v>
      </c>
      <c r="S22" s="92">
        <f t="shared" si="4"/>
        <v>177</v>
      </c>
      <c r="T22" s="95">
        <f t="shared" si="5"/>
        <v>7</v>
      </c>
      <c r="U22" s="13">
        <v>7</v>
      </c>
    </row>
    <row r="23" spans="2:21" s="14" customFormat="1" ht="21.6" customHeight="1" x14ac:dyDescent="0.25">
      <c r="B23" s="85">
        <v>8</v>
      </c>
      <c r="C23" s="89" t="s">
        <v>212</v>
      </c>
      <c r="D23" s="90" t="s">
        <v>193</v>
      </c>
      <c r="E23" s="91" t="s">
        <v>211</v>
      </c>
      <c r="F23" s="22">
        <v>10</v>
      </c>
      <c r="G23" s="20"/>
      <c r="H23" s="93"/>
      <c r="I23" s="93">
        <v>49</v>
      </c>
      <c r="J23" s="93">
        <v>18</v>
      </c>
      <c r="K23" s="92">
        <f t="shared" si="0"/>
        <v>67</v>
      </c>
      <c r="L23" s="57">
        <f t="shared" si="1"/>
        <v>1</v>
      </c>
      <c r="M23" s="93">
        <v>100</v>
      </c>
      <c r="N23" s="93">
        <v>9</v>
      </c>
      <c r="O23" s="93">
        <v>0</v>
      </c>
      <c r="P23" s="93">
        <v>0</v>
      </c>
      <c r="Q23" s="92">
        <f t="shared" si="2"/>
        <v>109</v>
      </c>
      <c r="R23" s="57">
        <f t="shared" si="3"/>
        <v>0</v>
      </c>
      <c r="S23" s="92">
        <f t="shared" si="4"/>
        <v>176</v>
      </c>
      <c r="T23" s="95">
        <f t="shared" si="5"/>
        <v>8</v>
      </c>
      <c r="U23" s="13">
        <v>8</v>
      </c>
    </row>
    <row r="24" spans="2:21" s="14" customFormat="1" ht="21.6" customHeight="1" x14ac:dyDescent="0.25">
      <c r="B24" s="85">
        <v>9</v>
      </c>
      <c r="C24" s="89" t="s">
        <v>325</v>
      </c>
      <c r="D24" s="90" t="s">
        <v>312</v>
      </c>
      <c r="E24" s="91" t="s">
        <v>311</v>
      </c>
      <c r="F24" s="22">
        <v>12</v>
      </c>
      <c r="G24" s="20"/>
      <c r="H24" s="93">
        <v>58</v>
      </c>
      <c r="I24" s="93"/>
      <c r="J24" s="93">
        <v>18</v>
      </c>
      <c r="K24" s="92">
        <f t="shared" si="0"/>
        <v>76</v>
      </c>
      <c r="L24" s="57">
        <f t="shared" si="1"/>
        <v>1</v>
      </c>
      <c r="M24" s="93">
        <v>26</v>
      </c>
      <c r="N24" s="93">
        <v>9</v>
      </c>
      <c r="O24" s="93">
        <v>0</v>
      </c>
      <c r="P24" s="93">
        <v>55</v>
      </c>
      <c r="Q24" s="92">
        <f t="shared" si="2"/>
        <v>90</v>
      </c>
      <c r="R24" s="57">
        <f t="shared" si="3"/>
        <v>0</v>
      </c>
      <c r="S24" s="92">
        <f t="shared" si="4"/>
        <v>166</v>
      </c>
      <c r="T24" s="95">
        <f t="shared" si="5"/>
        <v>9</v>
      </c>
      <c r="U24" s="13">
        <v>9</v>
      </c>
    </row>
    <row r="25" spans="2:21" s="14" customFormat="1" ht="21.6" customHeight="1" x14ac:dyDescent="0.25">
      <c r="B25" s="85">
        <v>10</v>
      </c>
      <c r="C25" s="89" t="s">
        <v>250</v>
      </c>
      <c r="D25" s="90" t="s">
        <v>412</v>
      </c>
      <c r="E25" s="91" t="s">
        <v>230</v>
      </c>
      <c r="F25" s="22">
        <v>11</v>
      </c>
      <c r="G25" s="20"/>
      <c r="H25" s="93">
        <v>0</v>
      </c>
      <c r="I25" s="93">
        <v>0</v>
      </c>
      <c r="J25" s="93">
        <v>18</v>
      </c>
      <c r="K25" s="92">
        <f t="shared" si="0"/>
        <v>18</v>
      </c>
      <c r="L25" s="57">
        <f t="shared" si="1"/>
        <v>0</v>
      </c>
      <c r="M25" s="93">
        <v>73</v>
      </c>
      <c r="N25" s="93">
        <v>9</v>
      </c>
      <c r="O25" s="93">
        <v>10</v>
      </c>
      <c r="P25" s="93">
        <v>55</v>
      </c>
      <c r="Q25" s="92">
        <f t="shared" si="2"/>
        <v>147</v>
      </c>
      <c r="R25" s="57">
        <f t="shared" si="3"/>
        <v>0</v>
      </c>
      <c r="S25" s="92">
        <f t="shared" si="4"/>
        <v>165</v>
      </c>
      <c r="T25" s="95">
        <f t="shared" si="5"/>
        <v>10</v>
      </c>
      <c r="U25" s="13">
        <v>10</v>
      </c>
    </row>
    <row r="26" spans="2:21" s="14" customFormat="1" ht="21.6" customHeight="1" x14ac:dyDescent="0.25">
      <c r="B26" s="85">
        <v>11</v>
      </c>
      <c r="C26" s="89" t="s">
        <v>214</v>
      </c>
      <c r="D26" s="90" t="s">
        <v>195</v>
      </c>
      <c r="E26" s="91" t="s">
        <v>211</v>
      </c>
      <c r="F26" s="22">
        <v>11</v>
      </c>
      <c r="G26" s="20"/>
      <c r="H26" s="93">
        <v>24</v>
      </c>
      <c r="I26" s="93"/>
      <c r="J26" s="93">
        <v>18</v>
      </c>
      <c r="K26" s="92">
        <f t="shared" si="0"/>
        <v>42</v>
      </c>
      <c r="L26" s="57">
        <f t="shared" si="1"/>
        <v>1</v>
      </c>
      <c r="M26" s="93">
        <v>100</v>
      </c>
      <c r="N26" s="93">
        <v>9</v>
      </c>
      <c r="O26" s="93">
        <v>0</v>
      </c>
      <c r="P26" s="93">
        <v>9</v>
      </c>
      <c r="Q26" s="92">
        <f t="shared" si="2"/>
        <v>118</v>
      </c>
      <c r="R26" s="57">
        <f t="shared" si="3"/>
        <v>0</v>
      </c>
      <c r="S26" s="92">
        <f t="shared" si="4"/>
        <v>160</v>
      </c>
      <c r="T26" s="95">
        <f t="shared" si="5"/>
        <v>11</v>
      </c>
      <c r="U26" s="13">
        <v>11</v>
      </c>
    </row>
    <row r="27" spans="2:21" s="14" customFormat="1" ht="21.6" customHeight="1" x14ac:dyDescent="0.25">
      <c r="B27" s="85">
        <v>12</v>
      </c>
      <c r="C27" s="89" t="s">
        <v>167</v>
      </c>
      <c r="D27" s="90" t="s">
        <v>177</v>
      </c>
      <c r="E27" s="91" t="s">
        <v>86</v>
      </c>
      <c r="F27" s="22">
        <v>11</v>
      </c>
      <c r="G27" s="20"/>
      <c r="H27" s="92">
        <v>58</v>
      </c>
      <c r="I27" s="92"/>
      <c r="J27" s="92">
        <v>0</v>
      </c>
      <c r="K27" s="92">
        <f t="shared" si="0"/>
        <v>58</v>
      </c>
      <c r="L27" s="57">
        <f t="shared" si="1"/>
        <v>1</v>
      </c>
      <c r="M27" s="92">
        <v>73</v>
      </c>
      <c r="N27" s="92">
        <v>9</v>
      </c>
      <c r="O27" s="92"/>
      <c r="P27" s="92">
        <v>9</v>
      </c>
      <c r="Q27" s="92">
        <f t="shared" si="2"/>
        <v>91</v>
      </c>
      <c r="R27" s="57">
        <f t="shared" si="3"/>
        <v>1</v>
      </c>
      <c r="S27" s="92">
        <f t="shared" si="4"/>
        <v>149</v>
      </c>
      <c r="T27" s="95">
        <f t="shared" si="5"/>
        <v>12</v>
      </c>
      <c r="U27" s="13">
        <v>12</v>
      </c>
    </row>
    <row r="28" spans="2:21" s="14" customFormat="1" ht="21.6" customHeight="1" x14ac:dyDescent="0.25">
      <c r="B28" s="85">
        <v>13</v>
      </c>
      <c r="C28" s="89" t="s">
        <v>67</v>
      </c>
      <c r="D28" s="90" t="s">
        <v>41</v>
      </c>
      <c r="E28" s="91" t="s">
        <v>40</v>
      </c>
      <c r="F28" s="22">
        <v>12</v>
      </c>
      <c r="G28" s="20"/>
      <c r="H28" s="93">
        <v>0</v>
      </c>
      <c r="I28" s="93">
        <v>19</v>
      </c>
      <c r="J28" s="93">
        <v>18</v>
      </c>
      <c r="K28" s="92">
        <f t="shared" si="0"/>
        <v>37</v>
      </c>
      <c r="L28" s="57">
        <f t="shared" si="1"/>
        <v>0</v>
      </c>
      <c r="M28" s="93">
        <v>73</v>
      </c>
      <c r="N28" s="93">
        <v>9</v>
      </c>
      <c r="O28" s="93">
        <v>10</v>
      </c>
      <c r="P28" s="93">
        <v>9</v>
      </c>
      <c r="Q28" s="92">
        <f t="shared" si="2"/>
        <v>101</v>
      </c>
      <c r="R28" s="57">
        <f t="shared" si="3"/>
        <v>0</v>
      </c>
      <c r="S28" s="92">
        <f t="shared" si="4"/>
        <v>138</v>
      </c>
      <c r="T28" s="95">
        <f t="shared" si="5"/>
        <v>13</v>
      </c>
      <c r="U28" s="13">
        <v>13</v>
      </c>
    </row>
    <row r="29" spans="2:21" s="14" customFormat="1" ht="21.6" customHeight="1" x14ac:dyDescent="0.25">
      <c r="B29" s="85">
        <v>14</v>
      </c>
      <c r="C29" s="89" t="s">
        <v>244</v>
      </c>
      <c r="D29" s="90" t="s">
        <v>377</v>
      </c>
      <c r="E29" s="91" t="s">
        <v>230</v>
      </c>
      <c r="F29" s="22">
        <v>11</v>
      </c>
      <c r="G29" s="20"/>
      <c r="H29" s="94">
        <v>14</v>
      </c>
      <c r="I29" s="94">
        <v>0</v>
      </c>
      <c r="J29" s="94">
        <v>0</v>
      </c>
      <c r="K29" s="92">
        <f t="shared" si="0"/>
        <v>14</v>
      </c>
      <c r="L29" s="57">
        <f t="shared" si="1"/>
        <v>0</v>
      </c>
      <c r="M29" s="94">
        <v>65</v>
      </c>
      <c r="N29" s="94">
        <v>9</v>
      </c>
      <c r="O29" s="94">
        <v>0</v>
      </c>
      <c r="P29" s="94">
        <v>23</v>
      </c>
      <c r="Q29" s="92">
        <f t="shared" si="2"/>
        <v>97</v>
      </c>
      <c r="R29" s="57">
        <f t="shared" si="3"/>
        <v>0</v>
      </c>
      <c r="S29" s="92">
        <f t="shared" si="4"/>
        <v>111</v>
      </c>
      <c r="T29" s="95">
        <f t="shared" si="5"/>
        <v>14</v>
      </c>
      <c r="U29" s="13">
        <v>14</v>
      </c>
    </row>
    <row r="30" spans="2:21" s="14" customFormat="1" ht="21.6" customHeight="1" x14ac:dyDescent="0.25">
      <c r="B30" s="85">
        <v>15</v>
      </c>
      <c r="C30" s="89" t="s">
        <v>245</v>
      </c>
      <c r="D30" s="90" t="s">
        <v>378</v>
      </c>
      <c r="E30" s="91" t="s">
        <v>230</v>
      </c>
      <c r="F30" s="22">
        <v>12</v>
      </c>
      <c r="G30" s="20"/>
      <c r="H30" s="94">
        <v>24</v>
      </c>
      <c r="I30" s="94">
        <v>0</v>
      </c>
      <c r="J30" s="94">
        <v>18</v>
      </c>
      <c r="K30" s="92">
        <f t="shared" si="0"/>
        <v>42</v>
      </c>
      <c r="L30" s="57">
        <f t="shared" si="1"/>
        <v>0</v>
      </c>
      <c r="M30" s="94">
        <v>26</v>
      </c>
      <c r="N30" s="94">
        <v>9</v>
      </c>
      <c r="O30" s="94">
        <v>0</v>
      </c>
      <c r="P30" s="94">
        <v>23</v>
      </c>
      <c r="Q30" s="92">
        <f t="shared" si="2"/>
        <v>58</v>
      </c>
      <c r="R30" s="57">
        <f t="shared" si="3"/>
        <v>0</v>
      </c>
      <c r="S30" s="92">
        <f t="shared" si="4"/>
        <v>100</v>
      </c>
      <c r="T30" s="95">
        <f t="shared" si="5"/>
        <v>15</v>
      </c>
      <c r="U30" s="13">
        <v>15</v>
      </c>
    </row>
    <row r="31" spans="2:21" s="14" customFormat="1" ht="21.6" customHeight="1" x14ac:dyDescent="0.25">
      <c r="B31" s="85">
        <v>16</v>
      </c>
      <c r="C31" s="80" t="s">
        <v>243</v>
      </c>
      <c r="D31" s="81" t="s">
        <v>231</v>
      </c>
      <c r="E31" s="17" t="s">
        <v>230</v>
      </c>
      <c r="F31" s="22">
        <v>12</v>
      </c>
      <c r="G31" s="20"/>
      <c r="H31" s="82">
        <v>24</v>
      </c>
      <c r="I31" s="82">
        <v>0</v>
      </c>
      <c r="J31" s="82"/>
      <c r="K31" s="83">
        <f t="shared" si="0"/>
        <v>24</v>
      </c>
      <c r="L31" s="57">
        <f t="shared" si="1"/>
        <v>1</v>
      </c>
      <c r="M31" s="82">
        <v>0</v>
      </c>
      <c r="N31" s="82">
        <v>9</v>
      </c>
      <c r="O31" s="82"/>
      <c r="P31" s="82">
        <v>23</v>
      </c>
      <c r="Q31" s="83">
        <f t="shared" si="2"/>
        <v>32</v>
      </c>
      <c r="R31" s="57">
        <f t="shared" si="3"/>
        <v>1</v>
      </c>
      <c r="S31" s="83">
        <f t="shared" si="4"/>
        <v>56</v>
      </c>
      <c r="T31" s="86">
        <f t="shared" si="5"/>
        <v>16</v>
      </c>
      <c r="U31" s="18"/>
    </row>
    <row r="32" spans="2:21" s="14" customFormat="1" ht="21.6" customHeight="1" x14ac:dyDescent="0.25">
      <c r="B32" s="85">
        <v>17</v>
      </c>
      <c r="C32" s="80" t="s">
        <v>327</v>
      </c>
      <c r="D32" s="81" t="s">
        <v>403</v>
      </c>
      <c r="E32" s="17" t="s">
        <v>311</v>
      </c>
      <c r="F32" s="22">
        <v>11</v>
      </c>
      <c r="G32" s="20"/>
      <c r="H32" s="84">
        <v>24</v>
      </c>
      <c r="I32" s="84">
        <v>0</v>
      </c>
      <c r="J32" s="84">
        <v>0</v>
      </c>
      <c r="K32" s="83">
        <f t="shared" si="0"/>
        <v>24</v>
      </c>
      <c r="L32" s="57">
        <f t="shared" si="1"/>
        <v>0</v>
      </c>
      <c r="M32" s="84">
        <v>0</v>
      </c>
      <c r="N32" s="84">
        <v>9</v>
      </c>
      <c r="O32" s="84"/>
      <c r="P32" s="84">
        <v>23</v>
      </c>
      <c r="Q32" s="83">
        <f t="shared" si="2"/>
        <v>32</v>
      </c>
      <c r="R32" s="57">
        <f t="shared" si="3"/>
        <v>1</v>
      </c>
      <c r="S32" s="83">
        <f t="shared" si="4"/>
        <v>56</v>
      </c>
      <c r="T32" s="86">
        <f t="shared" si="5"/>
        <v>16</v>
      </c>
      <c r="U32" s="16"/>
    </row>
    <row r="33" spans="2:21" s="14" customFormat="1" ht="21.6" customHeight="1" x14ac:dyDescent="0.25">
      <c r="B33" s="85">
        <v>18</v>
      </c>
      <c r="C33" s="80" t="s">
        <v>68</v>
      </c>
      <c r="D33" s="81" t="s">
        <v>59</v>
      </c>
      <c r="E33" s="17" t="s">
        <v>58</v>
      </c>
      <c r="F33" s="22">
        <v>11</v>
      </c>
      <c r="G33" s="20"/>
      <c r="H33" s="84"/>
      <c r="I33" s="84"/>
      <c r="J33" s="84">
        <v>18</v>
      </c>
      <c r="K33" s="83">
        <f t="shared" si="0"/>
        <v>18</v>
      </c>
      <c r="L33" s="57">
        <f t="shared" si="1"/>
        <v>2</v>
      </c>
      <c r="M33" s="84">
        <v>26</v>
      </c>
      <c r="N33" s="84">
        <v>9</v>
      </c>
      <c r="O33" s="84"/>
      <c r="P33" s="84">
        <v>0</v>
      </c>
      <c r="Q33" s="83">
        <f t="shared" si="2"/>
        <v>35</v>
      </c>
      <c r="R33" s="57">
        <f t="shared" si="3"/>
        <v>1</v>
      </c>
      <c r="S33" s="83">
        <f t="shared" si="4"/>
        <v>53</v>
      </c>
      <c r="T33" s="86">
        <f t="shared" si="5"/>
        <v>18</v>
      </c>
      <c r="U33" s="16"/>
    </row>
    <row r="34" spans="2:21" s="14" customFormat="1" ht="21.6" customHeight="1" x14ac:dyDescent="0.25">
      <c r="B34" s="85">
        <v>19</v>
      </c>
      <c r="C34" s="80" t="s">
        <v>217</v>
      </c>
      <c r="D34" s="81" t="s">
        <v>198</v>
      </c>
      <c r="E34" s="17" t="s">
        <v>211</v>
      </c>
      <c r="F34" s="22">
        <v>12</v>
      </c>
      <c r="G34" s="20"/>
      <c r="H34" s="84">
        <v>0</v>
      </c>
      <c r="I34" s="84">
        <v>11</v>
      </c>
      <c r="J34" s="84">
        <v>18</v>
      </c>
      <c r="K34" s="83">
        <f t="shared" si="0"/>
        <v>29</v>
      </c>
      <c r="L34" s="57">
        <f t="shared" si="1"/>
        <v>0</v>
      </c>
      <c r="M34" s="84">
        <v>0</v>
      </c>
      <c r="N34" s="84">
        <v>9</v>
      </c>
      <c r="O34" s="84">
        <v>0</v>
      </c>
      <c r="P34" s="84">
        <v>9</v>
      </c>
      <c r="Q34" s="83">
        <f t="shared" si="2"/>
        <v>18</v>
      </c>
      <c r="R34" s="57">
        <f t="shared" si="3"/>
        <v>0</v>
      </c>
      <c r="S34" s="83">
        <f t="shared" si="4"/>
        <v>47</v>
      </c>
      <c r="T34" s="86">
        <f t="shared" si="5"/>
        <v>19</v>
      </c>
      <c r="U34" s="16"/>
    </row>
    <row r="35" spans="2:21" s="14" customFormat="1" ht="21.6" customHeight="1" x14ac:dyDescent="0.25">
      <c r="B35" s="85">
        <v>20</v>
      </c>
      <c r="C35" s="80" t="s">
        <v>218</v>
      </c>
      <c r="D35" s="81" t="s">
        <v>199</v>
      </c>
      <c r="E35" s="17" t="s">
        <v>211</v>
      </c>
      <c r="F35" s="22">
        <v>12</v>
      </c>
      <c r="G35" s="20"/>
      <c r="H35" s="84">
        <v>0</v>
      </c>
      <c r="I35" s="84">
        <v>0</v>
      </c>
      <c r="J35" s="84">
        <v>0</v>
      </c>
      <c r="K35" s="83">
        <f t="shared" si="0"/>
        <v>0</v>
      </c>
      <c r="L35" s="57">
        <f t="shared" si="1"/>
        <v>0</v>
      </c>
      <c r="M35" s="84">
        <v>26</v>
      </c>
      <c r="N35" s="84">
        <v>9</v>
      </c>
      <c r="O35" s="84"/>
      <c r="P35" s="84">
        <v>9</v>
      </c>
      <c r="Q35" s="83">
        <f t="shared" si="2"/>
        <v>44</v>
      </c>
      <c r="R35" s="57">
        <f t="shared" si="3"/>
        <v>1</v>
      </c>
      <c r="S35" s="83">
        <f t="shared" si="4"/>
        <v>44</v>
      </c>
      <c r="T35" s="86">
        <f t="shared" si="5"/>
        <v>20</v>
      </c>
      <c r="U35" s="16"/>
    </row>
    <row r="36" spans="2:21" s="14" customFormat="1" ht="21.6" customHeight="1" x14ac:dyDescent="0.25">
      <c r="B36" s="85">
        <v>21</v>
      </c>
      <c r="C36" s="80" t="s">
        <v>338</v>
      </c>
      <c r="D36" s="81" t="s">
        <v>385</v>
      </c>
      <c r="E36" s="17" t="s">
        <v>310</v>
      </c>
      <c r="F36" s="22">
        <v>12</v>
      </c>
      <c r="G36" s="20"/>
      <c r="H36" s="84">
        <v>0</v>
      </c>
      <c r="I36" s="84"/>
      <c r="J36" s="84">
        <v>0</v>
      </c>
      <c r="K36" s="83">
        <f t="shared" si="0"/>
        <v>0</v>
      </c>
      <c r="L36" s="57">
        <f t="shared" si="1"/>
        <v>1</v>
      </c>
      <c r="M36" s="84">
        <v>26</v>
      </c>
      <c r="N36" s="84">
        <v>9</v>
      </c>
      <c r="O36" s="84"/>
      <c r="P36" s="84">
        <v>9</v>
      </c>
      <c r="Q36" s="83">
        <f t="shared" si="2"/>
        <v>44</v>
      </c>
      <c r="R36" s="57">
        <f t="shared" si="3"/>
        <v>1</v>
      </c>
      <c r="S36" s="83">
        <f t="shared" si="4"/>
        <v>44</v>
      </c>
      <c r="T36" s="86">
        <f t="shared" si="5"/>
        <v>20</v>
      </c>
      <c r="U36" s="16"/>
    </row>
    <row r="37" spans="2:21" s="14" customFormat="1" ht="21.6" customHeight="1" x14ac:dyDescent="0.25">
      <c r="B37" s="85">
        <v>22</v>
      </c>
      <c r="C37" s="80" t="s">
        <v>82</v>
      </c>
      <c r="D37" s="81" t="s">
        <v>31</v>
      </c>
      <c r="E37" s="17" t="s">
        <v>39</v>
      </c>
      <c r="F37" s="22">
        <v>12</v>
      </c>
      <c r="G37" s="20"/>
      <c r="H37" s="84"/>
      <c r="I37" s="84"/>
      <c r="J37" s="84">
        <v>18</v>
      </c>
      <c r="K37" s="83">
        <f t="shared" si="0"/>
        <v>18</v>
      </c>
      <c r="L37" s="57">
        <f t="shared" si="1"/>
        <v>2</v>
      </c>
      <c r="M37" s="84">
        <v>0</v>
      </c>
      <c r="N37" s="84">
        <v>9</v>
      </c>
      <c r="O37" s="84"/>
      <c r="P37" s="84">
        <v>9</v>
      </c>
      <c r="Q37" s="83">
        <f t="shared" si="2"/>
        <v>18</v>
      </c>
      <c r="R37" s="57">
        <f t="shared" si="3"/>
        <v>1</v>
      </c>
      <c r="S37" s="83">
        <f t="shared" si="4"/>
        <v>36</v>
      </c>
      <c r="T37" s="86">
        <f t="shared" si="5"/>
        <v>22</v>
      </c>
      <c r="U37" s="16"/>
    </row>
    <row r="38" spans="2:21" s="14" customFormat="1" ht="21.6" customHeight="1" x14ac:dyDescent="0.25">
      <c r="B38" s="85">
        <v>23</v>
      </c>
      <c r="C38" s="80" t="s">
        <v>328</v>
      </c>
      <c r="D38" s="81" t="s">
        <v>314</v>
      </c>
      <c r="E38" s="17" t="s">
        <v>311</v>
      </c>
      <c r="F38" s="22">
        <v>11</v>
      </c>
      <c r="G38" s="20"/>
      <c r="H38" s="84"/>
      <c r="I38" s="84"/>
      <c r="J38" s="84">
        <v>18</v>
      </c>
      <c r="K38" s="83">
        <f t="shared" si="0"/>
        <v>18</v>
      </c>
      <c r="L38" s="57">
        <f t="shared" si="1"/>
        <v>2</v>
      </c>
      <c r="M38" s="84">
        <v>0</v>
      </c>
      <c r="N38" s="84">
        <v>9</v>
      </c>
      <c r="O38" s="84"/>
      <c r="P38" s="84">
        <v>9</v>
      </c>
      <c r="Q38" s="83">
        <f t="shared" si="2"/>
        <v>18</v>
      </c>
      <c r="R38" s="57">
        <f t="shared" si="3"/>
        <v>1</v>
      </c>
      <c r="S38" s="83">
        <f t="shared" si="4"/>
        <v>36</v>
      </c>
      <c r="T38" s="86">
        <f t="shared" si="5"/>
        <v>22</v>
      </c>
      <c r="U38" s="16"/>
    </row>
    <row r="39" spans="2:21" s="14" customFormat="1" ht="21.6" customHeight="1" x14ac:dyDescent="0.25">
      <c r="B39" s="85">
        <v>24</v>
      </c>
      <c r="C39" s="80" t="s">
        <v>169</v>
      </c>
      <c r="D39" s="81" t="s">
        <v>179</v>
      </c>
      <c r="E39" s="17" t="s">
        <v>86</v>
      </c>
      <c r="F39" s="22">
        <v>10</v>
      </c>
      <c r="G39" s="20"/>
      <c r="H39" s="83">
        <v>0</v>
      </c>
      <c r="I39" s="84"/>
      <c r="J39" s="83">
        <v>18</v>
      </c>
      <c r="K39" s="83">
        <f t="shared" si="0"/>
        <v>18</v>
      </c>
      <c r="L39" s="57">
        <f t="shared" si="1"/>
        <v>1</v>
      </c>
      <c r="M39" s="83">
        <v>0</v>
      </c>
      <c r="N39" s="84">
        <v>9</v>
      </c>
      <c r="O39" s="84"/>
      <c r="P39" s="83">
        <v>9</v>
      </c>
      <c r="Q39" s="83">
        <f t="shared" si="2"/>
        <v>18</v>
      </c>
      <c r="R39" s="57">
        <f t="shared" si="3"/>
        <v>1</v>
      </c>
      <c r="S39" s="83">
        <f t="shared" si="4"/>
        <v>36</v>
      </c>
      <c r="T39" s="86">
        <f t="shared" si="5"/>
        <v>22</v>
      </c>
      <c r="U39" s="16"/>
    </row>
    <row r="40" spans="2:21" s="14" customFormat="1" ht="21.6" customHeight="1" x14ac:dyDescent="0.25">
      <c r="B40" s="85">
        <v>25</v>
      </c>
      <c r="C40" s="80" t="s">
        <v>166</v>
      </c>
      <c r="D40" s="81" t="s">
        <v>176</v>
      </c>
      <c r="E40" s="17" t="s">
        <v>86</v>
      </c>
      <c r="F40" s="22">
        <v>11</v>
      </c>
      <c r="G40" s="20"/>
      <c r="H40" s="82"/>
      <c r="I40" s="82">
        <v>0</v>
      </c>
      <c r="J40" s="82">
        <v>0</v>
      </c>
      <c r="K40" s="83">
        <f t="shared" si="0"/>
        <v>0</v>
      </c>
      <c r="L40" s="57">
        <f t="shared" si="1"/>
        <v>1</v>
      </c>
      <c r="M40" s="82">
        <v>18</v>
      </c>
      <c r="N40" s="82">
        <v>9</v>
      </c>
      <c r="O40" s="82"/>
      <c r="P40" s="82">
        <v>9</v>
      </c>
      <c r="Q40" s="83">
        <f t="shared" si="2"/>
        <v>36</v>
      </c>
      <c r="R40" s="57">
        <f t="shared" si="3"/>
        <v>1</v>
      </c>
      <c r="S40" s="83">
        <f t="shared" si="4"/>
        <v>36</v>
      </c>
      <c r="T40" s="86">
        <f t="shared" si="5"/>
        <v>22</v>
      </c>
      <c r="U40" s="16"/>
    </row>
    <row r="41" spans="2:21" s="14" customFormat="1" ht="21.6" customHeight="1" x14ac:dyDescent="0.25">
      <c r="B41" s="85">
        <v>26</v>
      </c>
      <c r="C41" s="80" t="s">
        <v>248</v>
      </c>
      <c r="D41" s="81" t="s">
        <v>379</v>
      </c>
      <c r="E41" s="17" t="s">
        <v>230</v>
      </c>
      <c r="F41" s="22">
        <v>11</v>
      </c>
      <c r="G41" s="20"/>
      <c r="H41" s="84"/>
      <c r="I41" s="84"/>
      <c r="J41" s="84">
        <v>0</v>
      </c>
      <c r="K41" s="83">
        <f t="shared" si="0"/>
        <v>0</v>
      </c>
      <c r="L41" s="57">
        <f t="shared" si="1"/>
        <v>2</v>
      </c>
      <c r="M41" s="84">
        <v>0</v>
      </c>
      <c r="N41" s="84"/>
      <c r="O41" s="84">
        <v>10</v>
      </c>
      <c r="P41" s="84">
        <v>23</v>
      </c>
      <c r="Q41" s="83">
        <f t="shared" si="2"/>
        <v>33</v>
      </c>
      <c r="R41" s="57">
        <f t="shared" si="3"/>
        <v>1</v>
      </c>
      <c r="S41" s="83">
        <f t="shared" si="4"/>
        <v>33</v>
      </c>
      <c r="T41" s="86">
        <f t="shared" si="5"/>
        <v>26</v>
      </c>
      <c r="U41" s="16"/>
    </row>
    <row r="42" spans="2:21" s="14" customFormat="1" ht="21.6" customHeight="1" x14ac:dyDescent="0.25">
      <c r="B42" s="85">
        <v>27</v>
      </c>
      <c r="C42" s="80" t="s">
        <v>249</v>
      </c>
      <c r="D42" s="81" t="s">
        <v>232</v>
      </c>
      <c r="E42" s="17" t="s">
        <v>230</v>
      </c>
      <c r="F42" s="22">
        <v>12</v>
      </c>
      <c r="G42" s="20"/>
      <c r="H42" s="84">
        <v>0</v>
      </c>
      <c r="I42" s="84"/>
      <c r="J42" s="84">
        <v>18</v>
      </c>
      <c r="K42" s="83">
        <f t="shared" si="0"/>
        <v>18</v>
      </c>
      <c r="L42" s="57">
        <f t="shared" si="1"/>
        <v>1</v>
      </c>
      <c r="M42" s="84">
        <v>0</v>
      </c>
      <c r="N42" s="84">
        <v>9</v>
      </c>
      <c r="O42" s="84"/>
      <c r="P42" s="84"/>
      <c r="Q42" s="83">
        <f t="shared" si="2"/>
        <v>9</v>
      </c>
      <c r="R42" s="57">
        <f t="shared" si="3"/>
        <v>2</v>
      </c>
      <c r="S42" s="83">
        <f t="shared" si="4"/>
        <v>27</v>
      </c>
      <c r="T42" s="86">
        <f t="shared" si="5"/>
        <v>27</v>
      </c>
      <c r="U42" s="16"/>
    </row>
    <row r="43" spans="2:21" s="14" customFormat="1" ht="21.6" customHeight="1" x14ac:dyDescent="0.25">
      <c r="B43" s="85">
        <v>28</v>
      </c>
      <c r="C43" s="80" t="s">
        <v>375</v>
      </c>
      <c r="D43" s="81" t="s">
        <v>376</v>
      </c>
      <c r="E43" s="17" t="s">
        <v>263</v>
      </c>
      <c r="F43" s="22">
        <v>10</v>
      </c>
      <c r="G43" s="20"/>
      <c r="H43" s="84"/>
      <c r="I43" s="84">
        <v>0</v>
      </c>
      <c r="J43" s="84">
        <v>18</v>
      </c>
      <c r="K43" s="83">
        <f t="shared" si="0"/>
        <v>18</v>
      </c>
      <c r="L43" s="57">
        <f t="shared" si="1"/>
        <v>1</v>
      </c>
      <c r="M43" s="84"/>
      <c r="N43" s="84">
        <v>9</v>
      </c>
      <c r="O43" s="84"/>
      <c r="P43" s="84"/>
      <c r="Q43" s="83">
        <f t="shared" si="2"/>
        <v>9</v>
      </c>
      <c r="R43" s="57">
        <f t="shared" si="3"/>
        <v>3</v>
      </c>
      <c r="S43" s="83">
        <f t="shared" si="4"/>
        <v>27</v>
      </c>
      <c r="T43" s="86">
        <f t="shared" si="5"/>
        <v>27</v>
      </c>
      <c r="U43" s="16"/>
    </row>
    <row r="44" spans="2:21" s="14" customFormat="1" ht="21.6" customHeight="1" x14ac:dyDescent="0.25">
      <c r="B44" s="85">
        <v>29</v>
      </c>
      <c r="C44" s="80" t="s">
        <v>69</v>
      </c>
      <c r="D44" s="81" t="s">
        <v>60</v>
      </c>
      <c r="E44" s="17" t="s">
        <v>58</v>
      </c>
      <c r="F44" s="22">
        <v>12</v>
      </c>
      <c r="G44" s="20"/>
      <c r="H44" s="84"/>
      <c r="I44" s="84"/>
      <c r="J44" s="84"/>
      <c r="K44" s="83">
        <f t="shared" si="0"/>
        <v>0</v>
      </c>
      <c r="L44" s="57">
        <f t="shared" si="1"/>
        <v>3</v>
      </c>
      <c r="M44" s="84">
        <v>26</v>
      </c>
      <c r="N44" s="84"/>
      <c r="O44" s="84"/>
      <c r="P44" s="84"/>
      <c r="Q44" s="83">
        <f t="shared" si="2"/>
        <v>26</v>
      </c>
      <c r="R44" s="57">
        <f t="shared" si="3"/>
        <v>3</v>
      </c>
      <c r="S44" s="83">
        <f t="shared" si="4"/>
        <v>26</v>
      </c>
      <c r="T44" s="86">
        <f t="shared" si="5"/>
        <v>29</v>
      </c>
      <c r="U44" s="16"/>
    </row>
    <row r="45" spans="2:21" s="14" customFormat="1" ht="21.6" customHeight="1" x14ac:dyDescent="0.25">
      <c r="B45" s="85">
        <v>30</v>
      </c>
      <c r="C45" s="80" t="s">
        <v>262</v>
      </c>
      <c r="D45" s="81" t="s">
        <v>257</v>
      </c>
      <c r="E45" s="17" t="s">
        <v>254</v>
      </c>
      <c r="F45" s="22">
        <v>12</v>
      </c>
      <c r="G45" s="20"/>
      <c r="H45" s="83"/>
      <c r="I45" s="84"/>
      <c r="J45" s="84">
        <v>0</v>
      </c>
      <c r="K45" s="83">
        <f t="shared" si="0"/>
        <v>0</v>
      </c>
      <c r="L45" s="57">
        <f t="shared" si="1"/>
        <v>2</v>
      </c>
      <c r="M45" s="83"/>
      <c r="N45" s="84">
        <v>9</v>
      </c>
      <c r="O45" s="84">
        <v>0</v>
      </c>
      <c r="P45" s="84">
        <v>9</v>
      </c>
      <c r="Q45" s="83">
        <f t="shared" si="2"/>
        <v>18</v>
      </c>
      <c r="R45" s="57">
        <f t="shared" si="3"/>
        <v>1</v>
      </c>
      <c r="S45" s="83">
        <f t="shared" si="4"/>
        <v>18</v>
      </c>
      <c r="T45" s="86">
        <f t="shared" si="5"/>
        <v>30</v>
      </c>
      <c r="U45" s="16"/>
    </row>
    <row r="46" spans="2:21" s="14" customFormat="1" ht="21.6" customHeight="1" x14ac:dyDescent="0.25">
      <c r="B46" s="85">
        <v>31</v>
      </c>
      <c r="C46" s="80" t="s">
        <v>252</v>
      </c>
      <c r="D46" s="81" t="s">
        <v>366</v>
      </c>
      <c r="E46" s="17" t="s">
        <v>230</v>
      </c>
      <c r="F46" s="22">
        <v>12</v>
      </c>
      <c r="G46" s="20"/>
      <c r="H46" s="84"/>
      <c r="I46" s="84"/>
      <c r="J46" s="84">
        <v>0</v>
      </c>
      <c r="K46" s="83">
        <f t="shared" si="0"/>
        <v>0</v>
      </c>
      <c r="L46" s="57">
        <f t="shared" si="1"/>
        <v>2</v>
      </c>
      <c r="M46" s="84">
        <v>0</v>
      </c>
      <c r="N46" s="84">
        <v>9</v>
      </c>
      <c r="O46" s="84"/>
      <c r="P46" s="84">
        <v>9</v>
      </c>
      <c r="Q46" s="83">
        <f t="shared" si="2"/>
        <v>18</v>
      </c>
      <c r="R46" s="57">
        <f t="shared" si="3"/>
        <v>1</v>
      </c>
      <c r="S46" s="83">
        <f t="shared" si="4"/>
        <v>18</v>
      </c>
      <c r="T46" s="86">
        <f t="shared" si="5"/>
        <v>30</v>
      </c>
      <c r="U46" s="16"/>
    </row>
    <row r="47" spans="2:21" s="14" customFormat="1" ht="21.6" customHeight="1" x14ac:dyDescent="0.25">
      <c r="B47" s="85">
        <v>32</v>
      </c>
      <c r="C47" s="80" t="s">
        <v>251</v>
      </c>
      <c r="D47" s="81" t="s">
        <v>413</v>
      </c>
      <c r="E47" s="17" t="s">
        <v>230</v>
      </c>
      <c r="F47" s="22">
        <v>12</v>
      </c>
      <c r="G47" s="20"/>
      <c r="H47" s="84"/>
      <c r="I47" s="84"/>
      <c r="J47" s="84">
        <v>0</v>
      </c>
      <c r="K47" s="83">
        <f t="shared" si="0"/>
        <v>0</v>
      </c>
      <c r="L47" s="57">
        <f t="shared" si="1"/>
        <v>2</v>
      </c>
      <c r="M47" s="84">
        <v>0</v>
      </c>
      <c r="N47" s="84">
        <v>9</v>
      </c>
      <c r="O47" s="84">
        <v>0</v>
      </c>
      <c r="P47" s="84">
        <v>9</v>
      </c>
      <c r="Q47" s="83">
        <f t="shared" si="2"/>
        <v>18</v>
      </c>
      <c r="R47" s="57">
        <f t="shared" si="3"/>
        <v>0</v>
      </c>
      <c r="S47" s="83">
        <f t="shared" si="4"/>
        <v>18</v>
      </c>
      <c r="T47" s="86">
        <f t="shared" si="5"/>
        <v>30</v>
      </c>
      <c r="U47" s="16"/>
    </row>
    <row r="48" spans="2:21" s="14" customFormat="1" ht="21.6" customHeight="1" x14ac:dyDescent="0.25">
      <c r="B48" s="85">
        <v>33</v>
      </c>
      <c r="C48" s="80" t="s">
        <v>215</v>
      </c>
      <c r="D48" s="81" t="s">
        <v>196</v>
      </c>
      <c r="E48" s="17" t="s">
        <v>211</v>
      </c>
      <c r="F48" s="22">
        <v>11</v>
      </c>
      <c r="G48" s="20"/>
      <c r="H48" s="84"/>
      <c r="I48" s="84">
        <v>0</v>
      </c>
      <c r="J48" s="84"/>
      <c r="K48" s="83">
        <f t="shared" ref="K48:K75" si="6">SUM(H48:J48)</f>
        <v>0</v>
      </c>
      <c r="L48" s="57">
        <f t="shared" ref="L48:L75" si="7">COUNTBLANK(H48:J48)</f>
        <v>2</v>
      </c>
      <c r="M48" s="84">
        <v>0</v>
      </c>
      <c r="N48" s="84">
        <v>9</v>
      </c>
      <c r="O48" s="84">
        <v>0</v>
      </c>
      <c r="P48" s="84">
        <v>9</v>
      </c>
      <c r="Q48" s="83">
        <f t="shared" ref="Q48:Q75" si="8">SUM(M48:P48)</f>
        <v>18</v>
      </c>
      <c r="R48" s="57">
        <f t="shared" ref="R48:R75" si="9">COUNTBLANK(M48:P48)</f>
        <v>0</v>
      </c>
      <c r="S48" s="83">
        <f t="shared" ref="S48:S75" si="10">K48+Q48</f>
        <v>18</v>
      </c>
      <c r="T48" s="86">
        <f t="shared" ref="T48:T79" si="11">RANK(S48,S$16:S$102)</f>
        <v>30</v>
      </c>
      <c r="U48" s="16"/>
    </row>
    <row r="49" spans="2:21" s="14" customFormat="1" ht="21.6" customHeight="1" x14ac:dyDescent="0.25">
      <c r="B49" s="85">
        <v>34</v>
      </c>
      <c r="C49" s="80" t="s">
        <v>74</v>
      </c>
      <c r="D49" s="81" t="s">
        <v>16</v>
      </c>
      <c r="E49" s="17" t="s">
        <v>18</v>
      </c>
      <c r="F49" s="22">
        <v>11</v>
      </c>
      <c r="G49" s="20"/>
      <c r="H49" s="84">
        <v>0</v>
      </c>
      <c r="I49" s="84"/>
      <c r="J49" s="84">
        <v>0</v>
      </c>
      <c r="K49" s="83">
        <f t="shared" si="6"/>
        <v>0</v>
      </c>
      <c r="L49" s="57">
        <f t="shared" si="7"/>
        <v>1</v>
      </c>
      <c r="M49" s="84">
        <v>0</v>
      </c>
      <c r="N49" s="84">
        <v>9</v>
      </c>
      <c r="O49" s="84"/>
      <c r="P49" s="84">
        <v>9</v>
      </c>
      <c r="Q49" s="83">
        <f t="shared" si="8"/>
        <v>18</v>
      </c>
      <c r="R49" s="57">
        <f t="shared" si="9"/>
        <v>1</v>
      </c>
      <c r="S49" s="83">
        <f t="shared" si="10"/>
        <v>18</v>
      </c>
      <c r="T49" s="86">
        <f t="shared" si="11"/>
        <v>30</v>
      </c>
      <c r="U49" s="16"/>
    </row>
    <row r="50" spans="2:21" s="14" customFormat="1" ht="21.6" customHeight="1" x14ac:dyDescent="0.25">
      <c r="B50" s="85">
        <v>35</v>
      </c>
      <c r="C50" s="80" t="s">
        <v>397</v>
      </c>
      <c r="D50" s="81" t="s">
        <v>415</v>
      </c>
      <c r="E50" s="17" t="s">
        <v>263</v>
      </c>
      <c r="F50" s="22">
        <v>12</v>
      </c>
      <c r="G50" s="20"/>
      <c r="H50" s="84"/>
      <c r="I50" s="84"/>
      <c r="J50" s="84">
        <v>18</v>
      </c>
      <c r="K50" s="83">
        <f t="shared" si="6"/>
        <v>18</v>
      </c>
      <c r="L50" s="57">
        <f t="shared" si="7"/>
        <v>2</v>
      </c>
      <c r="M50" s="84"/>
      <c r="N50" s="84"/>
      <c r="O50" s="84">
        <v>0</v>
      </c>
      <c r="P50" s="84"/>
      <c r="Q50" s="83">
        <f t="shared" si="8"/>
        <v>0</v>
      </c>
      <c r="R50" s="57">
        <f t="shared" si="9"/>
        <v>3</v>
      </c>
      <c r="S50" s="83">
        <f t="shared" si="10"/>
        <v>18</v>
      </c>
      <c r="T50" s="86">
        <f t="shared" si="11"/>
        <v>30</v>
      </c>
      <c r="U50" s="16"/>
    </row>
    <row r="51" spans="2:21" s="14" customFormat="1" ht="21.6" customHeight="1" x14ac:dyDescent="0.25">
      <c r="B51" s="85">
        <v>36</v>
      </c>
      <c r="C51" s="80" t="s">
        <v>341</v>
      </c>
      <c r="D51" s="81" t="s">
        <v>388</v>
      </c>
      <c r="E51" s="17" t="s">
        <v>310</v>
      </c>
      <c r="F51" s="22">
        <v>11</v>
      </c>
      <c r="G51" s="20"/>
      <c r="H51" s="84">
        <v>0</v>
      </c>
      <c r="I51" s="84"/>
      <c r="J51" s="84">
        <v>0</v>
      </c>
      <c r="K51" s="83">
        <f t="shared" si="6"/>
        <v>0</v>
      </c>
      <c r="L51" s="57">
        <f t="shared" si="7"/>
        <v>1</v>
      </c>
      <c r="M51" s="84">
        <v>18</v>
      </c>
      <c r="N51" s="84">
        <v>0</v>
      </c>
      <c r="O51" s="84"/>
      <c r="P51" s="84"/>
      <c r="Q51" s="83">
        <f t="shared" si="8"/>
        <v>18</v>
      </c>
      <c r="R51" s="57">
        <f t="shared" si="9"/>
        <v>2</v>
      </c>
      <c r="S51" s="83">
        <f t="shared" si="10"/>
        <v>18</v>
      </c>
      <c r="T51" s="86">
        <f t="shared" si="11"/>
        <v>30</v>
      </c>
      <c r="U51" s="16"/>
    </row>
    <row r="52" spans="2:21" s="14" customFormat="1" ht="21.6" customHeight="1" x14ac:dyDescent="0.25">
      <c r="B52" s="85">
        <v>37</v>
      </c>
      <c r="C52" s="80" t="s">
        <v>343</v>
      </c>
      <c r="D52" s="81" t="s">
        <v>334</v>
      </c>
      <c r="E52" s="17" t="s">
        <v>310</v>
      </c>
      <c r="F52" s="22">
        <v>11</v>
      </c>
      <c r="G52" s="20"/>
      <c r="H52" s="84">
        <v>0</v>
      </c>
      <c r="I52" s="84"/>
      <c r="J52" s="84"/>
      <c r="K52" s="83">
        <f t="shared" si="6"/>
        <v>0</v>
      </c>
      <c r="L52" s="57">
        <f t="shared" si="7"/>
        <v>2</v>
      </c>
      <c r="M52" s="84">
        <v>18</v>
      </c>
      <c r="N52" s="84">
        <v>0</v>
      </c>
      <c r="O52" s="84"/>
      <c r="P52" s="84"/>
      <c r="Q52" s="83">
        <f t="shared" si="8"/>
        <v>18</v>
      </c>
      <c r="R52" s="57">
        <f t="shared" si="9"/>
        <v>2</v>
      </c>
      <c r="S52" s="83">
        <f t="shared" si="10"/>
        <v>18</v>
      </c>
      <c r="T52" s="86">
        <f t="shared" si="11"/>
        <v>30</v>
      </c>
      <c r="U52" s="16"/>
    </row>
    <row r="53" spans="2:21" s="14" customFormat="1" ht="21.6" customHeight="1" x14ac:dyDescent="0.25">
      <c r="B53" s="85">
        <v>38</v>
      </c>
      <c r="C53" s="80" t="s">
        <v>148</v>
      </c>
      <c r="D53" s="81" t="s">
        <v>141</v>
      </c>
      <c r="E53" s="17" t="s">
        <v>134</v>
      </c>
      <c r="F53" s="22">
        <v>11</v>
      </c>
      <c r="G53" s="20"/>
      <c r="H53" s="84"/>
      <c r="I53" s="84"/>
      <c r="J53" s="84">
        <v>18</v>
      </c>
      <c r="K53" s="83">
        <f t="shared" si="6"/>
        <v>18</v>
      </c>
      <c r="L53" s="57">
        <f t="shared" si="7"/>
        <v>2</v>
      </c>
      <c r="M53" s="84"/>
      <c r="N53" s="84"/>
      <c r="O53" s="84"/>
      <c r="P53" s="84">
        <v>0</v>
      </c>
      <c r="Q53" s="83">
        <f t="shared" si="8"/>
        <v>0</v>
      </c>
      <c r="R53" s="57">
        <f t="shared" si="9"/>
        <v>3</v>
      </c>
      <c r="S53" s="83">
        <f t="shared" si="10"/>
        <v>18</v>
      </c>
      <c r="T53" s="86">
        <f t="shared" si="11"/>
        <v>30</v>
      </c>
      <c r="U53" s="16"/>
    </row>
    <row r="54" spans="2:21" s="14" customFormat="1" ht="21.6" customHeight="1" x14ac:dyDescent="0.25">
      <c r="B54" s="85">
        <v>39</v>
      </c>
      <c r="C54" s="80" t="s">
        <v>151</v>
      </c>
      <c r="D54" s="81" t="s">
        <v>144</v>
      </c>
      <c r="E54" s="17" t="s">
        <v>134</v>
      </c>
      <c r="F54" s="22">
        <v>12</v>
      </c>
      <c r="G54" s="20"/>
      <c r="H54" s="84"/>
      <c r="I54" s="84"/>
      <c r="J54" s="84">
        <v>18</v>
      </c>
      <c r="K54" s="83">
        <f t="shared" si="6"/>
        <v>18</v>
      </c>
      <c r="L54" s="57">
        <f t="shared" si="7"/>
        <v>2</v>
      </c>
      <c r="M54" s="84"/>
      <c r="N54" s="84">
        <v>0</v>
      </c>
      <c r="O54" s="84"/>
      <c r="P54" s="84"/>
      <c r="Q54" s="83">
        <f t="shared" si="8"/>
        <v>0</v>
      </c>
      <c r="R54" s="57">
        <f t="shared" si="9"/>
        <v>3</v>
      </c>
      <c r="S54" s="83">
        <f t="shared" si="10"/>
        <v>18</v>
      </c>
      <c r="T54" s="86">
        <f t="shared" si="11"/>
        <v>30</v>
      </c>
      <c r="U54" s="16"/>
    </row>
    <row r="55" spans="2:21" s="14" customFormat="1" ht="21.6" customHeight="1" x14ac:dyDescent="0.25">
      <c r="B55" s="85">
        <v>40</v>
      </c>
      <c r="C55" s="80" t="s">
        <v>168</v>
      </c>
      <c r="D55" s="81" t="s">
        <v>416</v>
      </c>
      <c r="E55" s="17" t="s">
        <v>86</v>
      </c>
      <c r="F55" s="22">
        <v>10</v>
      </c>
      <c r="G55" s="20"/>
      <c r="H55" s="84">
        <v>0</v>
      </c>
      <c r="I55" s="84"/>
      <c r="J55" s="84"/>
      <c r="K55" s="83">
        <f t="shared" si="6"/>
        <v>0</v>
      </c>
      <c r="L55" s="57">
        <f t="shared" si="7"/>
        <v>2</v>
      </c>
      <c r="M55" s="84"/>
      <c r="N55" s="84">
        <v>9</v>
      </c>
      <c r="O55" s="84"/>
      <c r="P55" s="84">
        <v>9</v>
      </c>
      <c r="Q55" s="83">
        <f t="shared" si="8"/>
        <v>18</v>
      </c>
      <c r="R55" s="57">
        <f t="shared" si="9"/>
        <v>2</v>
      </c>
      <c r="S55" s="83">
        <f t="shared" si="10"/>
        <v>18</v>
      </c>
      <c r="T55" s="86">
        <f t="shared" si="11"/>
        <v>30</v>
      </c>
      <c r="U55" s="16"/>
    </row>
    <row r="56" spans="2:21" s="14" customFormat="1" ht="21.6" customHeight="1" x14ac:dyDescent="0.25">
      <c r="B56" s="85">
        <v>41</v>
      </c>
      <c r="C56" s="80" t="s">
        <v>261</v>
      </c>
      <c r="D56" s="81" t="s">
        <v>384</v>
      </c>
      <c r="E56" s="17" t="s">
        <v>254</v>
      </c>
      <c r="F56" s="22">
        <v>12</v>
      </c>
      <c r="G56" s="20"/>
      <c r="H56" s="83">
        <v>0</v>
      </c>
      <c r="I56" s="83"/>
      <c r="J56" s="83">
        <v>0</v>
      </c>
      <c r="K56" s="83">
        <f t="shared" si="6"/>
        <v>0</v>
      </c>
      <c r="L56" s="57">
        <f t="shared" si="7"/>
        <v>1</v>
      </c>
      <c r="M56" s="83">
        <v>0</v>
      </c>
      <c r="N56" s="83">
        <v>9</v>
      </c>
      <c r="O56" s="83">
        <v>0</v>
      </c>
      <c r="P56" s="83"/>
      <c r="Q56" s="83">
        <f t="shared" si="8"/>
        <v>9</v>
      </c>
      <c r="R56" s="57">
        <f t="shared" si="9"/>
        <v>1</v>
      </c>
      <c r="S56" s="83">
        <f t="shared" si="10"/>
        <v>9</v>
      </c>
      <c r="T56" s="86">
        <f t="shared" si="11"/>
        <v>41</v>
      </c>
      <c r="U56" s="16"/>
    </row>
    <row r="57" spans="2:21" s="14" customFormat="1" ht="21.6" customHeight="1" x14ac:dyDescent="0.25">
      <c r="B57" s="85">
        <v>42</v>
      </c>
      <c r="C57" s="80" t="s">
        <v>281</v>
      </c>
      <c r="D57" s="81" t="s">
        <v>288</v>
      </c>
      <c r="E57" s="17" t="s">
        <v>253</v>
      </c>
      <c r="F57" s="22">
        <v>11</v>
      </c>
      <c r="G57" s="20"/>
      <c r="H57" s="84">
        <v>0</v>
      </c>
      <c r="I57" s="84">
        <v>0</v>
      </c>
      <c r="J57" s="84"/>
      <c r="K57" s="83">
        <f t="shared" si="6"/>
        <v>0</v>
      </c>
      <c r="L57" s="57">
        <f t="shared" si="7"/>
        <v>1</v>
      </c>
      <c r="M57" s="84"/>
      <c r="N57" s="84">
        <v>9</v>
      </c>
      <c r="O57" s="84"/>
      <c r="P57" s="84"/>
      <c r="Q57" s="83">
        <f t="shared" si="8"/>
        <v>9</v>
      </c>
      <c r="R57" s="57">
        <f t="shared" si="9"/>
        <v>3</v>
      </c>
      <c r="S57" s="83">
        <f t="shared" si="10"/>
        <v>9</v>
      </c>
      <c r="T57" s="86">
        <f t="shared" si="11"/>
        <v>41</v>
      </c>
      <c r="U57" s="16"/>
    </row>
    <row r="58" spans="2:21" s="14" customFormat="1" ht="21.6" customHeight="1" x14ac:dyDescent="0.25">
      <c r="B58" s="85">
        <v>43</v>
      </c>
      <c r="C58" s="80" t="s">
        <v>70</v>
      </c>
      <c r="D58" s="81" t="s">
        <v>61</v>
      </c>
      <c r="E58" s="17" t="s">
        <v>58</v>
      </c>
      <c r="F58" s="22">
        <v>12</v>
      </c>
      <c r="G58" s="20"/>
      <c r="H58" s="84"/>
      <c r="I58" s="84"/>
      <c r="J58" s="84"/>
      <c r="K58" s="83">
        <f t="shared" si="6"/>
        <v>0</v>
      </c>
      <c r="L58" s="57">
        <f t="shared" si="7"/>
        <v>3</v>
      </c>
      <c r="M58" s="84"/>
      <c r="N58" s="84">
        <v>9</v>
      </c>
      <c r="O58" s="84"/>
      <c r="P58" s="84"/>
      <c r="Q58" s="83">
        <f t="shared" si="8"/>
        <v>9</v>
      </c>
      <c r="R58" s="57">
        <f t="shared" si="9"/>
        <v>3</v>
      </c>
      <c r="S58" s="83">
        <f t="shared" si="10"/>
        <v>9</v>
      </c>
      <c r="T58" s="86">
        <f t="shared" si="11"/>
        <v>41</v>
      </c>
      <c r="U58" s="16"/>
    </row>
    <row r="59" spans="2:21" s="14" customFormat="1" ht="21.6" customHeight="1" x14ac:dyDescent="0.25">
      <c r="B59" s="85">
        <v>44</v>
      </c>
      <c r="C59" s="80" t="s">
        <v>71</v>
      </c>
      <c r="D59" s="81" t="s">
        <v>100</v>
      </c>
      <c r="E59" s="17" t="s">
        <v>58</v>
      </c>
      <c r="F59" s="22">
        <v>10</v>
      </c>
      <c r="G59" s="20"/>
      <c r="H59" s="84"/>
      <c r="I59" s="84"/>
      <c r="J59" s="84"/>
      <c r="K59" s="83">
        <f t="shared" si="6"/>
        <v>0</v>
      </c>
      <c r="L59" s="57">
        <f t="shared" si="7"/>
        <v>3</v>
      </c>
      <c r="M59" s="84"/>
      <c r="N59" s="84">
        <v>9</v>
      </c>
      <c r="O59" s="84"/>
      <c r="P59" s="84"/>
      <c r="Q59" s="83">
        <f t="shared" si="8"/>
        <v>9</v>
      </c>
      <c r="R59" s="57">
        <f t="shared" si="9"/>
        <v>3</v>
      </c>
      <c r="S59" s="83">
        <f t="shared" si="10"/>
        <v>9</v>
      </c>
      <c r="T59" s="86">
        <f t="shared" si="11"/>
        <v>41</v>
      </c>
      <c r="U59" s="16"/>
    </row>
    <row r="60" spans="2:21" s="14" customFormat="1" ht="21.6" customHeight="1" x14ac:dyDescent="0.25">
      <c r="B60" s="85">
        <v>49</v>
      </c>
      <c r="C60" s="80" t="s">
        <v>273</v>
      </c>
      <c r="D60" s="81" t="s">
        <v>264</v>
      </c>
      <c r="E60" s="17" t="s">
        <v>263</v>
      </c>
      <c r="F60" s="22">
        <v>11</v>
      </c>
      <c r="G60" s="20"/>
      <c r="H60" s="84">
        <v>0</v>
      </c>
      <c r="I60" s="84"/>
      <c r="J60" s="84">
        <v>0</v>
      </c>
      <c r="K60" s="83">
        <f t="shared" si="6"/>
        <v>0</v>
      </c>
      <c r="L60" s="57">
        <f t="shared" si="7"/>
        <v>1</v>
      </c>
      <c r="M60" s="84">
        <v>0</v>
      </c>
      <c r="N60" s="84">
        <v>9</v>
      </c>
      <c r="O60" s="84"/>
      <c r="P60" s="84"/>
      <c r="Q60" s="83">
        <f t="shared" si="8"/>
        <v>9</v>
      </c>
      <c r="R60" s="57">
        <f t="shared" si="9"/>
        <v>2</v>
      </c>
      <c r="S60" s="83">
        <f t="shared" si="10"/>
        <v>9</v>
      </c>
      <c r="T60" s="86">
        <f t="shared" si="11"/>
        <v>41</v>
      </c>
      <c r="U60" s="16"/>
    </row>
    <row r="61" spans="2:21" s="14" customFormat="1" ht="21.6" customHeight="1" x14ac:dyDescent="0.25">
      <c r="B61" s="85">
        <v>50</v>
      </c>
      <c r="C61" s="80" t="s">
        <v>276</v>
      </c>
      <c r="D61" s="81" t="s">
        <v>267</v>
      </c>
      <c r="E61" s="17" t="s">
        <v>263</v>
      </c>
      <c r="F61" s="22">
        <v>11</v>
      </c>
      <c r="G61" s="20"/>
      <c r="H61" s="84">
        <v>0</v>
      </c>
      <c r="I61" s="84">
        <v>0</v>
      </c>
      <c r="J61" s="84">
        <v>0</v>
      </c>
      <c r="K61" s="83">
        <f t="shared" si="6"/>
        <v>0</v>
      </c>
      <c r="L61" s="57">
        <f t="shared" si="7"/>
        <v>0</v>
      </c>
      <c r="M61" s="84">
        <v>0</v>
      </c>
      <c r="N61" s="84">
        <v>9</v>
      </c>
      <c r="O61" s="84"/>
      <c r="P61" s="84"/>
      <c r="Q61" s="83">
        <f t="shared" si="8"/>
        <v>9</v>
      </c>
      <c r="R61" s="57">
        <f t="shared" si="9"/>
        <v>2</v>
      </c>
      <c r="S61" s="83">
        <f t="shared" si="10"/>
        <v>9</v>
      </c>
      <c r="T61" s="86">
        <f t="shared" si="11"/>
        <v>41</v>
      </c>
      <c r="U61" s="16"/>
    </row>
    <row r="62" spans="2:21" s="14" customFormat="1" ht="21.6" customHeight="1" x14ac:dyDescent="0.25">
      <c r="B62" s="85">
        <v>51</v>
      </c>
      <c r="C62" s="80" t="s">
        <v>278</v>
      </c>
      <c r="D62" s="81" t="s">
        <v>269</v>
      </c>
      <c r="E62" s="17" t="s">
        <v>263</v>
      </c>
      <c r="F62" s="22">
        <v>11</v>
      </c>
      <c r="G62" s="20"/>
      <c r="H62" s="84">
        <v>0</v>
      </c>
      <c r="I62" s="84">
        <v>0</v>
      </c>
      <c r="J62" s="84">
        <v>0</v>
      </c>
      <c r="K62" s="83">
        <f t="shared" si="6"/>
        <v>0</v>
      </c>
      <c r="L62" s="57">
        <f t="shared" si="7"/>
        <v>0</v>
      </c>
      <c r="M62" s="84"/>
      <c r="N62" s="84">
        <v>9</v>
      </c>
      <c r="O62" s="84">
        <v>0</v>
      </c>
      <c r="P62" s="84"/>
      <c r="Q62" s="83">
        <f t="shared" si="8"/>
        <v>9</v>
      </c>
      <c r="R62" s="57">
        <f t="shared" si="9"/>
        <v>2</v>
      </c>
      <c r="S62" s="83">
        <f t="shared" si="10"/>
        <v>9</v>
      </c>
      <c r="T62" s="86">
        <f t="shared" si="11"/>
        <v>41</v>
      </c>
      <c r="U62" s="16"/>
    </row>
    <row r="63" spans="2:21" s="14" customFormat="1" ht="21.6" customHeight="1" x14ac:dyDescent="0.25">
      <c r="B63" s="85">
        <v>52</v>
      </c>
      <c r="C63" s="80" t="s">
        <v>84</v>
      </c>
      <c r="D63" s="81" t="s">
        <v>33</v>
      </c>
      <c r="E63" s="17" t="s">
        <v>39</v>
      </c>
      <c r="F63" s="22">
        <v>10</v>
      </c>
      <c r="G63" s="20"/>
      <c r="H63" s="84"/>
      <c r="I63" s="84">
        <v>0</v>
      </c>
      <c r="J63" s="84">
        <v>0</v>
      </c>
      <c r="K63" s="83">
        <f t="shared" si="6"/>
        <v>0</v>
      </c>
      <c r="L63" s="57">
        <f t="shared" si="7"/>
        <v>1</v>
      </c>
      <c r="M63" s="84">
        <v>0</v>
      </c>
      <c r="N63" s="84">
        <v>9</v>
      </c>
      <c r="O63" s="84">
        <v>0</v>
      </c>
      <c r="P63" s="84"/>
      <c r="Q63" s="83">
        <f t="shared" si="8"/>
        <v>9</v>
      </c>
      <c r="R63" s="57">
        <f t="shared" si="9"/>
        <v>1</v>
      </c>
      <c r="S63" s="83">
        <f t="shared" si="10"/>
        <v>9</v>
      </c>
      <c r="T63" s="86">
        <f t="shared" si="11"/>
        <v>41</v>
      </c>
      <c r="U63" s="16"/>
    </row>
    <row r="64" spans="2:21" s="14" customFormat="1" ht="21.6" customHeight="1" x14ac:dyDescent="0.25">
      <c r="B64" s="85">
        <v>53</v>
      </c>
      <c r="C64" s="80" t="s">
        <v>85</v>
      </c>
      <c r="D64" s="81" t="s">
        <v>34</v>
      </c>
      <c r="E64" s="17" t="s">
        <v>39</v>
      </c>
      <c r="F64" s="22">
        <v>10</v>
      </c>
      <c r="G64" s="20"/>
      <c r="H64" s="84"/>
      <c r="I64" s="84"/>
      <c r="J64" s="84"/>
      <c r="K64" s="83">
        <f t="shared" si="6"/>
        <v>0</v>
      </c>
      <c r="L64" s="57">
        <f t="shared" si="7"/>
        <v>3</v>
      </c>
      <c r="M64" s="84">
        <v>0</v>
      </c>
      <c r="N64" s="84">
        <v>9</v>
      </c>
      <c r="O64" s="84"/>
      <c r="P64" s="84"/>
      <c r="Q64" s="83">
        <f t="shared" si="8"/>
        <v>9</v>
      </c>
      <c r="R64" s="57">
        <f t="shared" si="9"/>
        <v>2</v>
      </c>
      <c r="S64" s="83">
        <f t="shared" si="10"/>
        <v>9</v>
      </c>
      <c r="T64" s="86">
        <f t="shared" si="11"/>
        <v>41</v>
      </c>
      <c r="U64" s="16"/>
    </row>
    <row r="65" spans="2:21" s="14" customFormat="1" ht="21.6" customHeight="1" x14ac:dyDescent="0.25">
      <c r="B65" s="85">
        <v>54</v>
      </c>
      <c r="C65" s="80" t="s">
        <v>329</v>
      </c>
      <c r="D65" s="81" t="s">
        <v>315</v>
      </c>
      <c r="E65" s="17" t="s">
        <v>311</v>
      </c>
      <c r="F65" s="22">
        <v>10</v>
      </c>
      <c r="G65" s="20"/>
      <c r="H65" s="84"/>
      <c r="I65" s="84"/>
      <c r="J65" s="84">
        <v>0</v>
      </c>
      <c r="K65" s="83">
        <f t="shared" si="6"/>
        <v>0</v>
      </c>
      <c r="L65" s="57">
        <f t="shared" si="7"/>
        <v>2</v>
      </c>
      <c r="M65" s="84">
        <v>0</v>
      </c>
      <c r="N65" s="84">
        <v>9</v>
      </c>
      <c r="O65" s="84"/>
      <c r="P65" s="84">
        <v>0</v>
      </c>
      <c r="Q65" s="83">
        <f t="shared" si="8"/>
        <v>9</v>
      </c>
      <c r="R65" s="57">
        <f t="shared" si="9"/>
        <v>1</v>
      </c>
      <c r="S65" s="83">
        <f t="shared" si="10"/>
        <v>9</v>
      </c>
      <c r="T65" s="86">
        <f t="shared" si="11"/>
        <v>41</v>
      </c>
      <c r="U65" s="16"/>
    </row>
    <row r="66" spans="2:21" s="14" customFormat="1" ht="21.6" customHeight="1" x14ac:dyDescent="0.25">
      <c r="B66" s="85">
        <v>55</v>
      </c>
      <c r="C66" s="80" t="s">
        <v>330</v>
      </c>
      <c r="D66" s="81" t="s">
        <v>316</v>
      </c>
      <c r="E66" s="17" t="s">
        <v>311</v>
      </c>
      <c r="F66" s="22">
        <v>10</v>
      </c>
      <c r="G66" s="20"/>
      <c r="H66" s="84"/>
      <c r="I66" s="84">
        <v>0</v>
      </c>
      <c r="J66" s="84"/>
      <c r="K66" s="83">
        <f t="shared" si="6"/>
        <v>0</v>
      </c>
      <c r="L66" s="57">
        <f t="shared" si="7"/>
        <v>2</v>
      </c>
      <c r="M66" s="84">
        <v>0</v>
      </c>
      <c r="N66" s="84">
        <v>9</v>
      </c>
      <c r="O66" s="84"/>
      <c r="P66" s="84"/>
      <c r="Q66" s="83">
        <f t="shared" si="8"/>
        <v>9</v>
      </c>
      <c r="R66" s="57">
        <f t="shared" si="9"/>
        <v>2</v>
      </c>
      <c r="S66" s="83">
        <f t="shared" si="10"/>
        <v>9</v>
      </c>
      <c r="T66" s="86">
        <f t="shared" si="11"/>
        <v>41</v>
      </c>
      <c r="U66" s="16"/>
    </row>
    <row r="67" spans="2:21" s="14" customFormat="1" ht="21.6" customHeight="1" x14ac:dyDescent="0.25">
      <c r="B67" s="85">
        <v>56</v>
      </c>
      <c r="C67" s="80" t="s">
        <v>260</v>
      </c>
      <c r="D67" s="81" t="s">
        <v>383</v>
      </c>
      <c r="E67" s="17" t="s">
        <v>254</v>
      </c>
      <c r="F67" s="22">
        <v>11</v>
      </c>
      <c r="G67" s="20"/>
      <c r="H67" s="83"/>
      <c r="I67" s="83"/>
      <c r="J67" s="83">
        <v>0</v>
      </c>
      <c r="K67" s="83">
        <f t="shared" si="6"/>
        <v>0</v>
      </c>
      <c r="L67" s="57">
        <f t="shared" si="7"/>
        <v>2</v>
      </c>
      <c r="M67" s="83"/>
      <c r="N67" s="83"/>
      <c r="O67" s="83">
        <v>0</v>
      </c>
      <c r="P67" s="83"/>
      <c r="Q67" s="83">
        <f t="shared" si="8"/>
        <v>0</v>
      </c>
      <c r="R67" s="57">
        <f t="shared" si="9"/>
        <v>3</v>
      </c>
      <c r="S67" s="83">
        <f t="shared" si="10"/>
        <v>0</v>
      </c>
      <c r="T67" s="86">
        <f t="shared" si="11"/>
        <v>52</v>
      </c>
      <c r="U67" s="16"/>
    </row>
    <row r="68" spans="2:21" s="14" customFormat="1" ht="21.6" customHeight="1" x14ac:dyDescent="0.25">
      <c r="B68" s="85">
        <v>57</v>
      </c>
      <c r="C68" s="80" t="s">
        <v>124</v>
      </c>
      <c r="D68" s="81" t="s">
        <v>111</v>
      </c>
      <c r="E68" s="17" t="s">
        <v>101</v>
      </c>
      <c r="F68" s="22">
        <v>10</v>
      </c>
      <c r="G68" s="20"/>
      <c r="H68" s="84"/>
      <c r="I68" s="83"/>
      <c r="J68" s="83"/>
      <c r="K68" s="83">
        <f t="shared" si="6"/>
        <v>0</v>
      </c>
      <c r="L68" s="57">
        <f t="shared" si="7"/>
        <v>3</v>
      </c>
      <c r="M68" s="84"/>
      <c r="N68" s="83"/>
      <c r="O68" s="83"/>
      <c r="P68" s="83"/>
      <c r="Q68" s="83">
        <f t="shared" si="8"/>
        <v>0</v>
      </c>
      <c r="R68" s="57">
        <f t="shared" si="9"/>
        <v>4</v>
      </c>
      <c r="S68" s="83">
        <f t="shared" si="10"/>
        <v>0</v>
      </c>
      <c r="T68" s="86">
        <f t="shared" si="11"/>
        <v>52</v>
      </c>
      <c r="U68" s="16"/>
    </row>
    <row r="69" spans="2:21" s="14" customFormat="1" ht="21.6" customHeight="1" x14ac:dyDescent="0.25">
      <c r="B69" s="85">
        <v>58</v>
      </c>
      <c r="C69" s="80" t="s">
        <v>133</v>
      </c>
      <c r="D69" s="81" t="s">
        <v>119</v>
      </c>
      <c r="E69" s="17" t="s">
        <v>101</v>
      </c>
      <c r="F69" s="22">
        <v>11</v>
      </c>
      <c r="G69" s="20"/>
      <c r="H69" s="83"/>
      <c r="I69" s="83"/>
      <c r="J69" s="83"/>
      <c r="K69" s="83">
        <f t="shared" si="6"/>
        <v>0</v>
      </c>
      <c r="L69" s="57">
        <f t="shared" si="7"/>
        <v>3</v>
      </c>
      <c r="M69" s="83"/>
      <c r="N69" s="83"/>
      <c r="O69" s="83"/>
      <c r="P69" s="83"/>
      <c r="Q69" s="83">
        <f t="shared" si="8"/>
        <v>0</v>
      </c>
      <c r="R69" s="57">
        <f t="shared" si="9"/>
        <v>4</v>
      </c>
      <c r="S69" s="83">
        <f t="shared" si="10"/>
        <v>0</v>
      </c>
      <c r="T69" s="86">
        <f t="shared" si="11"/>
        <v>52</v>
      </c>
      <c r="U69" s="16"/>
    </row>
    <row r="70" spans="2:21" s="14" customFormat="1" ht="21.6" customHeight="1" x14ac:dyDescent="0.25">
      <c r="B70" s="85">
        <v>59</v>
      </c>
      <c r="C70" s="80" t="s">
        <v>126</v>
      </c>
      <c r="D70" s="81" t="s">
        <v>113</v>
      </c>
      <c r="E70" s="17" t="s">
        <v>101</v>
      </c>
      <c r="F70" s="22">
        <v>11</v>
      </c>
      <c r="G70" s="20"/>
      <c r="H70" s="84"/>
      <c r="I70" s="82"/>
      <c r="J70" s="84"/>
      <c r="K70" s="83">
        <f t="shared" si="6"/>
        <v>0</v>
      </c>
      <c r="L70" s="57">
        <f t="shared" si="7"/>
        <v>3</v>
      </c>
      <c r="M70" s="84"/>
      <c r="N70" s="82"/>
      <c r="O70" s="82"/>
      <c r="P70" s="84"/>
      <c r="Q70" s="83">
        <f t="shared" si="8"/>
        <v>0</v>
      </c>
      <c r="R70" s="57">
        <f t="shared" si="9"/>
        <v>4</v>
      </c>
      <c r="S70" s="83">
        <f t="shared" si="10"/>
        <v>0</v>
      </c>
      <c r="T70" s="86">
        <f t="shared" si="11"/>
        <v>52</v>
      </c>
      <c r="U70" s="16"/>
    </row>
    <row r="71" spans="2:21" s="14" customFormat="1" ht="21.6" customHeight="1" x14ac:dyDescent="0.25">
      <c r="B71" s="85">
        <v>60</v>
      </c>
      <c r="C71" s="80" t="s">
        <v>127</v>
      </c>
      <c r="D71" s="81" t="s">
        <v>114</v>
      </c>
      <c r="E71" s="17" t="s">
        <v>101</v>
      </c>
      <c r="F71" s="22">
        <v>11</v>
      </c>
      <c r="G71" s="20"/>
      <c r="H71" s="84"/>
      <c r="I71" s="83"/>
      <c r="J71" s="84"/>
      <c r="K71" s="83">
        <f t="shared" si="6"/>
        <v>0</v>
      </c>
      <c r="L71" s="57">
        <f t="shared" si="7"/>
        <v>3</v>
      </c>
      <c r="M71" s="84"/>
      <c r="N71" s="83">
        <v>0</v>
      </c>
      <c r="O71" s="83"/>
      <c r="P71" s="84"/>
      <c r="Q71" s="83">
        <f t="shared" si="8"/>
        <v>0</v>
      </c>
      <c r="R71" s="57">
        <f t="shared" si="9"/>
        <v>3</v>
      </c>
      <c r="S71" s="83">
        <f t="shared" si="10"/>
        <v>0</v>
      </c>
      <c r="T71" s="86">
        <f t="shared" si="11"/>
        <v>52</v>
      </c>
      <c r="U71" s="16"/>
    </row>
    <row r="72" spans="2:21" s="14" customFormat="1" ht="21.6" customHeight="1" x14ac:dyDescent="0.25">
      <c r="B72" s="85">
        <v>61</v>
      </c>
      <c r="C72" s="80" t="s">
        <v>128</v>
      </c>
      <c r="D72" s="81" t="s">
        <v>115</v>
      </c>
      <c r="E72" s="17" t="s">
        <v>101</v>
      </c>
      <c r="F72" s="22">
        <v>11</v>
      </c>
      <c r="G72" s="20"/>
      <c r="H72" s="83">
        <v>0</v>
      </c>
      <c r="I72" s="84"/>
      <c r="J72" s="83">
        <v>0</v>
      </c>
      <c r="K72" s="83">
        <f t="shared" si="6"/>
        <v>0</v>
      </c>
      <c r="L72" s="57">
        <f t="shared" si="7"/>
        <v>1</v>
      </c>
      <c r="M72" s="83"/>
      <c r="N72" s="84"/>
      <c r="O72" s="84"/>
      <c r="P72" s="83"/>
      <c r="Q72" s="83">
        <f t="shared" si="8"/>
        <v>0</v>
      </c>
      <c r="R72" s="57">
        <f t="shared" si="9"/>
        <v>4</v>
      </c>
      <c r="S72" s="83">
        <f t="shared" si="10"/>
        <v>0</v>
      </c>
      <c r="T72" s="86">
        <f t="shared" si="11"/>
        <v>52</v>
      </c>
      <c r="U72" s="16"/>
    </row>
    <row r="73" spans="2:21" s="14" customFormat="1" ht="21.6" customHeight="1" x14ac:dyDescent="0.25">
      <c r="B73" s="85">
        <v>62</v>
      </c>
      <c r="C73" s="80" t="s">
        <v>129</v>
      </c>
      <c r="D73" s="81" t="s">
        <v>116</v>
      </c>
      <c r="E73" s="17" t="s">
        <v>101</v>
      </c>
      <c r="F73" s="22">
        <v>11</v>
      </c>
      <c r="G73" s="20"/>
      <c r="H73" s="83"/>
      <c r="I73" s="84"/>
      <c r="J73" s="83">
        <v>0</v>
      </c>
      <c r="K73" s="83">
        <f t="shared" si="6"/>
        <v>0</v>
      </c>
      <c r="L73" s="57">
        <f t="shared" si="7"/>
        <v>2</v>
      </c>
      <c r="M73" s="83">
        <v>0</v>
      </c>
      <c r="N73" s="84"/>
      <c r="O73" s="84"/>
      <c r="P73" s="83"/>
      <c r="Q73" s="83">
        <f t="shared" si="8"/>
        <v>0</v>
      </c>
      <c r="R73" s="57">
        <f t="shared" si="9"/>
        <v>3</v>
      </c>
      <c r="S73" s="83">
        <f t="shared" si="10"/>
        <v>0</v>
      </c>
      <c r="T73" s="86">
        <f t="shared" si="11"/>
        <v>52</v>
      </c>
      <c r="U73" s="16"/>
    </row>
    <row r="74" spans="2:21" s="14" customFormat="1" ht="21.6" customHeight="1" x14ac:dyDescent="0.25">
      <c r="B74" s="85">
        <v>63</v>
      </c>
      <c r="C74" s="80" t="s">
        <v>130</v>
      </c>
      <c r="D74" s="81" t="s">
        <v>117</v>
      </c>
      <c r="E74" s="17" t="s">
        <v>101</v>
      </c>
      <c r="F74" s="22">
        <v>12</v>
      </c>
      <c r="G74" s="20"/>
      <c r="H74" s="83"/>
      <c r="I74" s="84"/>
      <c r="J74" s="83"/>
      <c r="K74" s="83">
        <f t="shared" si="6"/>
        <v>0</v>
      </c>
      <c r="L74" s="57">
        <f t="shared" si="7"/>
        <v>3</v>
      </c>
      <c r="M74" s="83"/>
      <c r="N74" s="84"/>
      <c r="O74" s="84"/>
      <c r="P74" s="83"/>
      <c r="Q74" s="83">
        <f t="shared" si="8"/>
        <v>0</v>
      </c>
      <c r="R74" s="57">
        <f t="shared" si="9"/>
        <v>4</v>
      </c>
      <c r="S74" s="83">
        <f t="shared" si="10"/>
        <v>0</v>
      </c>
      <c r="T74" s="86">
        <f t="shared" si="11"/>
        <v>52</v>
      </c>
      <c r="U74" s="16"/>
    </row>
    <row r="75" spans="2:21" s="14" customFormat="1" ht="21.6" customHeight="1" x14ac:dyDescent="0.25">
      <c r="B75" s="85">
        <v>64</v>
      </c>
      <c r="C75" s="80" t="s">
        <v>131</v>
      </c>
      <c r="D75" s="81" t="s">
        <v>118</v>
      </c>
      <c r="E75" s="17" t="s">
        <v>101</v>
      </c>
      <c r="F75" s="22">
        <v>12</v>
      </c>
      <c r="G75" s="20"/>
      <c r="H75" s="84">
        <v>0</v>
      </c>
      <c r="I75" s="83"/>
      <c r="J75" s="83"/>
      <c r="K75" s="83">
        <f t="shared" si="6"/>
        <v>0</v>
      </c>
      <c r="L75" s="57">
        <f t="shared" si="7"/>
        <v>2</v>
      </c>
      <c r="M75" s="84"/>
      <c r="N75" s="83"/>
      <c r="O75" s="83"/>
      <c r="P75" s="83"/>
      <c r="Q75" s="83">
        <f t="shared" si="8"/>
        <v>0</v>
      </c>
      <c r="R75" s="57">
        <f t="shared" si="9"/>
        <v>4</v>
      </c>
      <c r="S75" s="83">
        <f t="shared" si="10"/>
        <v>0</v>
      </c>
      <c r="T75" s="86">
        <f t="shared" si="11"/>
        <v>52</v>
      </c>
      <c r="U75" s="16"/>
    </row>
    <row r="76" spans="2:21" s="14" customFormat="1" ht="21.6" customHeight="1" x14ac:dyDescent="0.25">
      <c r="B76" s="85">
        <v>65</v>
      </c>
      <c r="C76" s="80" t="s">
        <v>132</v>
      </c>
      <c r="D76" s="81" t="s">
        <v>357</v>
      </c>
      <c r="E76" s="17" t="s">
        <v>101</v>
      </c>
      <c r="F76" s="22">
        <v>10</v>
      </c>
      <c r="G76" s="20"/>
      <c r="H76" s="83">
        <v>0</v>
      </c>
      <c r="I76" s="84"/>
      <c r="J76" s="84"/>
      <c r="K76" s="83">
        <f t="shared" ref="K76:K102" si="12">SUM(H76:J76)</f>
        <v>0</v>
      </c>
      <c r="L76" s="57">
        <f t="shared" ref="L76:L102" si="13">COUNTBLANK(H76:J76)</f>
        <v>2</v>
      </c>
      <c r="M76" s="83"/>
      <c r="N76" s="84"/>
      <c r="O76" s="84"/>
      <c r="P76" s="84"/>
      <c r="Q76" s="83">
        <f t="shared" ref="Q76:Q102" si="14">SUM(M76:P76)</f>
        <v>0</v>
      </c>
      <c r="R76" s="57">
        <f t="shared" ref="R76:R102" si="15">COUNTBLANK(M76:P76)</f>
        <v>4</v>
      </c>
      <c r="S76" s="83">
        <f t="shared" ref="S76:S102" si="16">K76+Q76</f>
        <v>0</v>
      </c>
      <c r="T76" s="86">
        <f t="shared" si="11"/>
        <v>52</v>
      </c>
      <c r="U76" s="16"/>
    </row>
    <row r="77" spans="2:21" s="14" customFormat="1" ht="21.6" customHeight="1" x14ac:dyDescent="0.25">
      <c r="B77" s="85">
        <v>66</v>
      </c>
      <c r="C77" s="80" t="s">
        <v>246</v>
      </c>
      <c r="D77" s="81" t="s">
        <v>363</v>
      </c>
      <c r="E77" s="17" t="s">
        <v>230</v>
      </c>
      <c r="F77" s="22">
        <v>11</v>
      </c>
      <c r="G77" s="20"/>
      <c r="H77" s="84"/>
      <c r="I77" s="84"/>
      <c r="J77" s="84"/>
      <c r="K77" s="83">
        <f t="shared" si="12"/>
        <v>0</v>
      </c>
      <c r="L77" s="57">
        <f t="shared" si="13"/>
        <v>3</v>
      </c>
      <c r="M77" s="84"/>
      <c r="N77" s="84">
        <v>0</v>
      </c>
      <c r="O77" s="84"/>
      <c r="P77" s="84"/>
      <c r="Q77" s="83">
        <f t="shared" si="14"/>
        <v>0</v>
      </c>
      <c r="R77" s="57">
        <f t="shared" si="15"/>
        <v>3</v>
      </c>
      <c r="S77" s="83">
        <f t="shared" si="16"/>
        <v>0</v>
      </c>
      <c r="T77" s="86">
        <f t="shared" si="11"/>
        <v>52</v>
      </c>
      <c r="U77" s="16"/>
    </row>
    <row r="78" spans="2:21" s="14" customFormat="1" ht="21.6" customHeight="1" x14ac:dyDescent="0.25">
      <c r="B78" s="85">
        <v>67</v>
      </c>
      <c r="C78" s="80" t="s">
        <v>247</v>
      </c>
      <c r="D78" s="81" t="s">
        <v>380</v>
      </c>
      <c r="E78" s="17" t="s">
        <v>230</v>
      </c>
      <c r="F78" s="22">
        <v>12</v>
      </c>
      <c r="G78" s="20"/>
      <c r="H78" s="84"/>
      <c r="I78" s="84">
        <v>0</v>
      </c>
      <c r="J78" s="84">
        <v>0</v>
      </c>
      <c r="K78" s="83">
        <f t="shared" si="12"/>
        <v>0</v>
      </c>
      <c r="L78" s="57">
        <f t="shared" si="13"/>
        <v>1</v>
      </c>
      <c r="M78" s="84">
        <v>0</v>
      </c>
      <c r="N78" s="84">
        <v>0</v>
      </c>
      <c r="O78" s="84"/>
      <c r="P78" s="84">
        <v>0</v>
      </c>
      <c r="Q78" s="83">
        <f t="shared" si="14"/>
        <v>0</v>
      </c>
      <c r="R78" s="57">
        <f t="shared" si="15"/>
        <v>1</v>
      </c>
      <c r="S78" s="83">
        <f t="shared" si="16"/>
        <v>0</v>
      </c>
      <c r="T78" s="86">
        <f t="shared" si="11"/>
        <v>52</v>
      </c>
      <c r="U78" s="16"/>
    </row>
    <row r="79" spans="2:21" s="14" customFormat="1" ht="21.6" customHeight="1" x14ac:dyDescent="0.25">
      <c r="B79" s="85">
        <v>68</v>
      </c>
      <c r="C79" s="80" t="s">
        <v>213</v>
      </c>
      <c r="D79" s="81" t="s">
        <v>414</v>
      </c>
      <c r="E79" s="17" t="s">
        <v>211</v>
      </c>
      <c r="F79" s="22">
        <v>10</v>
      </c>
      <c r="G79" s="20"/>
      <c r="H79" s="84">
        <v>0</v>
      </c>
      <c r="I79" s="84">
        <v>0</v>
      </c>
      <c r="J79" s="84">
        <v>0</v>
      </c>
      <c r="K79" s="83">
        <f t="shared" si="12"/>
        <v>0</v>
      </c>
      <c r="L79" s="57">
        <f t="shared" si="13"/>
        <v>0</v>
      </c>
      <c r="M79" s="84">
        <v>0</v>
      </c>
      <c r="N79" s="84">
        <v>0</v>
      </c>
      <c r="O79" s="84">
        <v>0</v>
      </c>
      <c r="P79" s="84">
        <v>0</v>
      </c>
      <c r="Q79" s="83">
        <f t="shared" si="14"/>
        <v>0</v>
      </c>
      <c r="R79" s="57">
        <f t="shared" si="15"/>
        <v>0</v>
      </c>
      <c r="S79" s="83">
        <f t="shared" si="16"/>
        <v>0</v>
      </c>
      <c r="T79" s="86">
        <f t="shared" si="11"/>
        <v>52</v>
      </c>
      <c r="U79" s="16"/>
    </row>
    <row r="80" spans="2:21" s="14" customFormat="1" ht="21.6" customHeight="1" x14ac:dyDescent="0.25">
      <c r="B80" s="85">
        <v>69</v>
      </c>
      <c r="C80" s="80" t="s">
        <v>216</v>
      </c>
      <c r="D80" s="81" t="s">
        <v>197</v>
      </c>
      <c r="E80" s="17" t="s">
        <v>211</v>
      </c>
      <c r="F80" s="22">
        <v>11</v>
      </c>
      <c r="G80" s="20"/>
      <c r="H80" s="84">
        <v>0</v>
      </c>
      <c r="I80" s="84">
        <v>0</v>
      </c>
      <c r="J80" s="84">
        <v>0</v>
      </c>
      <c r="K80" s="83">
        <f t="shared" si="12"/>
        <v>0</v>
      </c>
      <c r="L80" s="57">
        <f t="shared" si="13"/>
        <v>0</v>
      </c>
      <c r="M80" s="84"/>
      <c r="N80" s="84">
        <v>0</v>
      </c>
      <c r="O80" s="84">
        <v>0</v>
      </c>
      <c r="P80" s="84"/>
      <c r="Q80" s="83">
        <f t="shared" si="14"/>
        <v>0</v>
      </c>
      <c r="R80" s="57">
        <f t="shared" si="15"/>
        <v>2</v>
      </c>
      <c r="S80" s="83">
        <f t="shared" si="16"/>
        <v>0</v>
      </c>
      <c r="T80" s="86">
        <f t="shared" ref="T80:T102" si="17">RANK(S80,S$16:S$102)</f>
        <v>52</v>
      </c>
      <c r="U80" s="16"/>
    </row>
    <row r="81" spans="2:21" s="14" customFormat="1" ht="21.6" customHeight="1" x14ac:dyDescent="0.25">
      <c r="B81" s="85">
        <v>70</v>
      </c>
      <c r="C81" s="80" t="s">
        <v>219</v>
      </c>
      <c r="D81" s="81" t="s">
        <v>200</v>
      </c>
      <c r="E81" s="17" t="s">
        <v>211</v>
      </c>
      <c r="F81" s="22">
        <v>9</v>
      </c>
      <c r="G81" s="20"/>
      <c r="H81" s="84">
        <v>0</v>
      </c>
      <c r="I81" s="84">
        <v>0</v>
      </c>
      <c r="J81" s="84">
        <v>0</v>
      </c>
      <c r="K81" s="83">
        <f t="shared" si="12"/>
        <v>0</v>
      </c>
      <c r="L81" s="57">
        <f t="shared" si="13"/>
        <v>0</v>
      </c>
      <c r="M81" s="84"/>
      <c r="N81" s="84">
        <v>0</v>
      </c>
      <c r="O81" s="84"/>
      <c r="P81" s="84"/>
      <c r="Q81" s="83">
        <f t="shared" si="14"/>
        <v>0</v>
      </c>
      <c r="R81" s="57">
        <f t="shared" si="15"/>
        <v>3</v>
      </c>
      <c r="S81" s="83">
        <f t="shared" si="16"/>
        <v>0</v>
      </c>
      <c r="T81" s="86">
        <f t="shared" si="17"/>
        <v>52</v>
      </c>
      <c r="U81" s="16"/>
    </row>
    <row r="82" spans="2:21" s="14" customFormat="1" ht="21.6" customHeight="1" x14ac:dyDescent="0.25">
      <c r="B82" s="85">
        <v>71</v>
      </c>
      <c r="C82" s="80" t="s">
        <v>280</v>
      </c>
      <c r="D82" s="81" t="s">
        <v>287</v>
      </c>
      <c r="E82" s="17" t="s">
        <v>253</v>
      </c>
      <c r="F82" s="22">
        <v>12</v>
      </c>
      <c r="G82" s="20"/>
      <c r="H82" s="84"/>
      <c r="I82" s="84"/>
      <c r="J82" s="84"/>
      <c r="K82" s="83">
        <f t="shared" si="12"/>
        <v>0</v>
      </c>
      <c r="L82" s="57">
        <f t="shared" si="13"/>
        <v>3</v>
      </c>
      <c r="M82" s="84">
        <v>0</v>
      </c>
      <c r="N82" s="84">
        <v>0</v>
      </c>
      <c r="O82" s="84"/>
      <c r="P82" s="84"/>
      <c r="Q82" s="83">
        <f t="shared" si="14"/>
        <v>0</v>
      </c>
      <c r="R82" s="57">
        <f t="shared" si="15"/>
        <v>2</v>
      </c>
      <c r="S82" s="83">
        <f t="shared" si="16"/>
        <v>0</v>
      </c>
      <c r="T82" s="86">
        <f t="shared" si="17"/>
        <v>52</v>
      </c>
      <c r="U82" s="16"/>
    </row>
    <row r="83" spans="2:21" s="14" customFormat="1" ht="21.6" customHeight="1" x14ac:dyDescent="0.25">
      <c r="B83" s="85">
        <v>92</v>
      </c>
      <c r="C83" s="80" t="s">
        <v>282</v>
      </c>
      <c r="D83" s="81" t="s">
        <v>289</v>
      </c>
      <c r="E83" s="17" t="s">
        <v>253</v>
      </c>
      <c r="F83" s="22">
        <v>12</v>
      </c>
      <c r="G83" s="20"/>
      <c r="H83" s="84">
        <v>0</v>
      </c>
      <c r="I83" s="84"/>
      <c r="J83" s="84">
        <v>0</v>
      </c>
      <c r="K83" s="83">
        <f t="shared" si="12"/>
        <v>0</v>
      </c>
      <c r="L83" s="57">
        <f t="shared" si="13"/>
        <v>1</v>
      </c>
      <c r="M83" s="84"/>
      <c r="N83" s="84">
        <v>0</v>
      </c>
      <c r="O83" s="84"/>
      <c r="P83" s="84"/>
      <c r="Q83" s="83">
        <f t="shared" si="14"/>
        <v>0</v>
      </c>
      <c r="R83" s="57">
        <f t="shared" si="15"/>
        <v>3</v>
      </c>
      <c r="S83" s="83">
        <f t="shared" si="16"/>
        <v>0</v>
      </c>
      <c r="T83" s="86">
        <f t="shared" si="17"/>
        <v>52</v>
      </c>
      <c r="U83" s="16"/>
    </row>
    <row r="84" spans="2:21" s="14" customFormat="1" ht="21.6" customHeight="1" x14ac:dyDescent="0.25">
      <c r="B84" s="85">
        <v>72</v>
      </c>
      <c r="C84" s="80" t="s">
        <v>283</v>
      </c>
      <c r="D84" s="81" t="s">
        <v>290</v>
      </c>
      <c r="E84" s="17" t="s">
        <v>253</v>
      </c>
      <c r="F84" s="22">
        <v>10</v>
      </c>
      <c r="G84" s="20"/>
      <c r="H84" s="84"/>
      <c r="I84" s="84"/>
      <c r="J84" s="84">
        <v>0</v>
      </c>
      <c r="K84" s="83">
        <f t="shared" si="12"/>
        <v>0</v>
      </c>
      <c r="L84" s="57">
        <f t="shared" si="13"/>
        <v>2</v>
      </c>
      <c r="M84" s="84">
        <v>0</v>
      </c>
      <c r="N84" s="84">
        <v>0</v>
      </c>
      <c r="O84" s="84">
        <v>0</v>
      </c>
      <c r="P84" s="84">
        <v>0</v>
      </c>
      <c r="Q84" s="83">
        <f t="shared" si="14"/>
        <v>0</v>
      </c>
      <c r="R84" s="57">
        <f t="shared" si="15"/>
        <v>0</v>
      </c>
      <c r="S84" s="83">
        <f t="shared" si="16"/>
        <v>0</v>
      </c>
      <c r="T84" s="86">
        <f t="shared" si="17"/>
        <v>52</v>
      </c>
      <c r="U84" s="16"/>
    </row>
    <row r="85" spans="2:21" s="14" customFormat="1" ht="21.6" customHeight="1" x14ac:dyDescent="0.25">
      <c r="B85" s="85">
        <v>101</v>
      </c>
      <c r="C85" s="80" t="s">
        <v>284</v>
      </c>
      <c r="D85" s="81" t="s">
        <v>291</v>
      </c>
      <c r="E85" s="17" t="s">
        <v>253</v>
      </c>
      <c r="F85" s="22">
        <v>10</v>
      </c>
      <c r="G85" s="20"/>
      <c r="H85" s="84"/>
      <c r="I85" s="84"/>
      <c r="J85" s="84">
        <v>0</v>
      </c>
      <c r="K85" s="83">
        <f t="shared" si="12"/>
        <v>0</v>
      </c>
      <c r="L85" s="57">
        <f t="shared" si="13"/>
        <v>2</v>
      </c>
      <c r="M85" s="84">
        <v>0</v>
      </c>
      <c r="N85" s="84">
        <v>0</v>
      </c>
      <c r="O85" s="84"/>
      <c r="P85" s="84"/>
      <c r="Q85" s="83">
        <f t="shared" si="14"/>
        <v>0</v>
      </c>
      <c r="R85" s="57">
        <f t="shared" si="15"/>
        <v>2</v>
      </c>
      <c r="S85" s="83">
        <f t="shared" si="16"/>
        <v>0</v>
      </c>
      <c r="T85" s="86">
        <f t="shared" si="17"/>
        <v>52</v>
      </c>
      <c r="U85" s="16"/>
    </row>
    <row r="86" spans="2:21" s="14" customFormat="1" ht="21.6" customHeight="1" x14ac:dyDescent="0.25">
      <c r="B86" s="85">
        <v>73</v>
      </c>
      <c r="C86" s="80" t="s">
        <v>285</v>
      </c>
      <c r="D86" s="81" t="s">
        <v>292</v>
      </c>
      <c r="E86" s="17" t="s">
        <v>253</v>
      </c>
      <c r="F86" s="22">
        <v>12</v>
      </c>
      <c r="G86" s="20"/>
      <c r="H86" s="84"/>
      <c r="I86" s="84"/>
      <c r="J86" s="84">
        <v>0</v>
      </c>
      <c r="K86" s="83">
        <f t="shared" si="12"/>
        <v>0</v>
      </c>
      <c r="L86" s="57">
        <f t="shared" si="13"/>
        <v>2</v>
      </c>
      <c r="M86" s="84">
        <v>0</v>
      </c>
      <c r="N86" s="84">
        <v>0</v>
      </c>
      <c r="O86" s="84"/>
      <c r="P86" s="84"/>
      <c r="Q86" s="83">
        <f t="shared" si="14"/>
        <v>0</v>
      </c>
      <c r="R86" s="57">
        <f t="shared" si="15"/>
        <v>2</v>
      </c>
      <c r="S86" s="83">
        <f t="shared" si="16"/>
        <v>0</v>
      </c>
      <c r="T86" s="86">
        <f t="shared" si="17"/>
        <v>52</v>
      </c>
      <c r="U86" s="16"/>
    </row>
    <row r="87" spans="2:21" s="14" customFormat="1" ht="21.6" customHeight="1" x14ac:dyDescent="0.25">
      <c r="B87" s="85">
        <v>93</v>
      </c>
      <c r="C87" s="80" t="s">
        <v>286</v>
      </c>
      <c r="D87" s="81" t="s">
        <v>293</v>
      </c>
      <c r="E87" s="17" t="s">
        <v>253</v>
      </c>
      <c r="F87" s="22">
        <v>10</v>
      </c>
      <c r="G87" s="20"/>
      <c r="H87" s="84"/>
      <c r="I87" s="84"/>
      <c r="J87" s="84"/>
      <c r="K87" s="83">
        <f t="shared" si="12"/>
        <v>0</v>
      </c>
      <c r="L87" s="57">
        <f t="shared" si="13"/>
        <v>3</v>
      </c>
      <c r="M87" s="84">
        <v>0</v>
      </c>
      <c r="N87" s="84">
        <v>0</v>
      </c>
      <c r="O87" s="84"/>
      <c r="P87" s="84"/>
      <c r="Q87" s="83">
        <f t="shared" si="14"/>
        <v>0</v>
      </c>
      <c r="R87" s="57">
        <f t="shared" si="15"/>
        <v>2</v>
      </c>
      <c r="S87" s="83">
        <f t="shared" si="16"/>
        <v>0</v>
      </c>
      <c r="T87" s="86">
        <f t="shared" si="17"/>
        <v>52</v>
      </c>
      <c r="U87" s="16"/>
    </row>
    <row r="88" spans="2:21" s="14" customFormat="1" ht="21.6" customHeight="1" x14ac:dyDescent="0.25">
      <c r="B88" s="85">
        <v>74</v>
      </c>
      <c r="C88" s="80" t="s">
        <v>207</v>
      </c>
      <c r="D88" s="81" t="s">
        <v>206</v>
      </c>
      <c r="E88" s="17" t="s">
        <v>18</v>
      </c>
      <c r="F88" s="22">
        <v>12</v>
      </c>
      <c r="G88" s="20"/>
      <c r="H88" s="84"/>
      <c r="I88" s="84"/>
      <c r="J88" s="84"/>
      <c r="K88" s="83">
        <f t="shared" si="12"/>
        <v>0</v>
      </c>
      <c r="L88" s="57">
        <f t="shared" si="13"/>
        <v>3</v>
      </c>
      <c r="M88" s="84"/>
      <c r="N88" s="84"/>
      <c r="O88" s="84"/>
      <c r="P88" s="84"/>
      <c r="Q88" s="83">
        <f t="shared" si="14"/>
        <v>0</v>
      </c>
      <c r="R88" s="57">
        <f t="shared" si="15"/>
        <v>4</v>
      </c>
      <c r="S88" s="83">
        <f t="shared" si="16"/>
        <v>0</v>
      </c>
      <c r="T88" s="86">
        <f t="shared" si="17"/>
        <v>52</v>
      </c>
      <c r="U88" s="16"/>
    </row>
    <row r="89" spans="2:21" s="14" customFormat="1" ht="21.6" customHeight="1" x14ac:dyDescent="0.25">
      <c r="B89" s="85">
        <v>94</v>
      </c>
      <c r="C89" s="80" t="s">
        <v>274</v>
      </c>
      <c r="D89" s="81" t="s">
        <v>265</v>
      </c>
      <c r="E89" s="17" t="s">
        <v>263</v>
      </c>
      <c r="F89" s="22">
        <v>11</v>
      </c>
      <c r="G89" s="20"/>
      <c r="H89" s="84">
        <v>0</v>
      </c>
      <c r="I89" s="84"/>
      <c r="J89" s="84"/>
      <c r="K89" s="83">
        <f t="shared" si="12"/>
        <v>0</v>
      </c>
      <c r="L89" s="57">
        <f t="shared" si="13"/>
        <v>2</v>
      </c>
      <c r="M89" s="84"/>
      <c r="N89" s="84"/>
      <c r="O89" s="84"/>
      <c r="P89" s="84">
        <v>0</v>
      </c>
      <c r="Q89" s="83">
        <f t="shared" si="14"/>
        <v>0</v>
      </c>
      <c r="R89" s="57">
        <f t="shared" si="15"/>
        <v>3</v>
      </c>
      <c r="S89" s="83">
        <f t="shared" si="16"/>
        <v>0</v>
      </c>
      <c r="T89" s="86">
        <f t="shared" si="17"/>
        <v>52</v>
      </c>
      <c r="U89" s="16"/>
    </row>
    <row r="90" spans="2:21" s="14" customFormat="1" ht="21.6" customHeight="1" x14ac:dyDescent="0.25">
      <c r="B90" s="85">
        <v>75</v>
      </c>
      <c r="C90" s="80" t="s">
        <v>275</v>
      </c>
      <c r="D90" s="81" t="s">
        <v>266</v>
      </c>
      <c r="E90" s="17" t="s">
        <v>263</v>
      </c>
      <c r="F90" s="22">
        <v>10</v>
      </c>
      <c r="G90" s="20"/>
      <c r="H90" s="84">
        <v>0</v>
      </c>
      <c r="I90" s="84"/>
      <c r="J90" s="84"/>
      <c r="K90" s="83">
        <f t="shared" si="12"/>
        <v>0</v>
      </c>
      <c r="L90" s="57">
        <f t="shared" si="13"/>
        <v>2</v>
      </c>
      <c r="M90" s="84"/>
      <c r="N90" s="84"/>
      <c r="O90" s="84"/>
      <c r="P90" s="84"/>
      <c r="Q90" s="83">
        <f t="shared" si="14"/>
        <v>0</v>
      </c>
      <c r="R90" s="57">
        <f t="shared" si="15"/>
        <v>4</v>
      </c>
      <c r="S90" s="83">
        <f t="shared" si="16"/>
        <v>0</v>
      </c>
      <c r="T90" s="86">
        <f t="shared" si="17"/>
        <v>52</v>
      </c>
      <c r="U90" s="16"/>
    </row>
    <row r="91" spans="2:21" s="14" customFormat="1" ht="21.6" customHeight="1" x14ac:dyDescent="0.25">
      <c r="B91" s="85">
        <v>95</v>
      </c>
      <c r="C91" s="80" t="s">
        <v>277</v>
      </c>
      <c r="D91" s="81" t="s">
        <v>268</v>
      </c>
      <c r="E91" s="17" t="s">
        <v>263</v>
      </c>
      <c r="F91" s="22">
        <v>11</v>
      </c>
      <c r="G91" s="20"/>
      <c r="H91" s="84">
        <v>0</v>
      </c>
      <c r="I91" s="84"/>
      <c r="J91" s="84">
        <v>0</v>
      </c>
      <c r="K91" s="83">
        <f t="shared" si="12"/>
        <v>0</v>
      </c>
      <c r="L91" s="57">
        <f t="shared" si="13"/>
        <v>1</v>
      </c>
      <c r="M91" s="84">
        <v>0</v>
      </c>
      <c r="N91" s="84"/>
      <c r="O91" s="84"/>
      <c r="P91" s="84"/>
      <c r="Q91" s="83">
        <f t="shared" si="14"/>
        <v>0</v>
      </c>
      <c r="R91" s="57">
        <f t="shared" si="15"/>
        <v>3</v>
      </c>
      <c r="S91" s="83">
        <f t="shared" si="16"/>
        <v>0</v>
      </c>
      <c r="T91" s="86">
        <f t="shared" si="17"/>
        <v>52</v>
      </c>
      <c r="U91" s="16"/>
    </row>
    <row r="92" spans="2:21" s="14" customFormat="1" ht="21.6" customHeight="1" x14ac:dyDescent="0.25">
      <c r="B92" s="85">
        <v>76</v>
      </c>
      <c r="C92" s="80" t="s">
        <v>83</v>
      </c>
      <c r="D92" s="81" t="s">
        <v>32</v>
      </c>
      <c r="E92" s="17" t="s">
        <v>39</v>
      </c>
      <c r="F92" s="22">
        <v>11</v>
      </c>
      <c r="G92" s="20"/>
      <c r="H92" s="84">
        <v>0</v>
      </c>
      <c r="I92" s="84">
        <v>0</v>
      </c>
      <c r="J92" s="84"/>
      <c r="K92" s="83">
        <f t="shared" si="12"/>
        <v>0</v>
      </c>
      <c r="L92" s="57">
        <f t="shared" si="13"/>
        <v>1</v>
      </c>
      <c r="M92" s="84">
        <v>0</v>
      </c>
      <c r="N92" s="84">
        <v>0</v>
      </c>
      <c r="O92" s="84"/>
      <c r="P92" s="84">
        <v>0</v>
      </c>
      <c r="Q92" s="83">
        <f t="shared" si="14"/>
        <v>0</v>
      </c>
      <c r="R92" s="57">
        <f t="shared" si="15"/>
        <v>1</v>
      </c>
      <c r="S92" s="83">
        <f t="shared" si="16"/>
        <v>0</v>
      </c>
      <c r="T92" s="86">
        <f t="shared" si="17"/>
        <v>52</v>
      </c>
      <c r="U92" s="16"/>
    </row>
    <row r="93" spans="2:21" s="14" customFormat="1" ht="21.6" customHeight="1" x14ac:dyDescent="0.25">
      <c r="B93" s="85">
        <v>96</v>
      </c>
      <c r="C93" s="80" t="s">
        <v>77</v>
      </c>
      <c r="D93" s="81" t="s">
        <v>35</v>
      </c>
      <c r="E93" s="17" t="s">
        <v>39</v>
      </c>
      <c r="F93" s="22">
        <v>10</v>
      </c>
      <c r="G93" s="20"/>
      <c r="H93" s="84">
        <v>0</v>
      </c>
      <c r="I93" s="84"/>
      <c r="J93" s="84"/>
      <c r="K93" s="83">
        <f t="shared" si="12"/>
        <v>0</v>
      </c>
      <c r="L93" s="57">
        <f t="shared" si="13"/>
        <v>2</v>
      </c>
      <c r="M93" s="84"/>
      <c r="N93" s="84">
        <v>0</v>
      </c>
      <c r="O93" s="84"/>
      <c r="P93" s="84"/>
      <c r="Q93" s="83">
        <f t="shared" si="14"/>
        <v>0</v>
      </c>
      <c r="R93" s="57">
        <f t="shared" si="15"/>
        <v>3</v>
      </c>
      <c r="S93" s="83">
        <f t="shared" si="16"/>
        <v>0</v>
      </c>
      <c r="T93" s="86">
        <f t="shared" si="17"/>
        <v>52</v>
      </c>
      <c r="U93" s="18"/>
    </row>
    <row r="94" spans="2:21" s="14" customFormat="1" ht="21.6" customHeight="1" x14ac:dyDescent="0.25">
      <c r="B94" s="85">
        <v>77</v>
      </c>
      <c r="C94" s="80" t="s">
        <v>78</v>
      </c>
      <c r="D94" s="81" t="s">
        <v>36</v>
      </c>
      <c r="E94" s="17" t="s">
        <v>39</v>
      </c>
      <c r="F94" s="22">
        <v>10</v>
      </c>
      <c r="G94" s="20"/>
      <c r="H94" s="84">
        <v>0</v>
      </c>
      <c r="I94" s="84"/>
      <c r="J94" s="84"/>
      <c r="K94" s="83">
        <f t="shared" si="12"/>
        <v>0</v>
      </c>
      <c r="L94" s="57">
        <f t="shared" si="13"/>
        <v>2</v>
      </c>
      <c r="M94" s="84">
        <v>0</v>
      </c>
      <c r="N94" s="84"/>
      <c r="O94" s="84"/>
      <c r="P94" s="84"/>
      <c r="Q94" s="83">
        <f t="shared" si="14"/>
        <v>0</v>
      </c>
      <c r="R94" s="57">
        <f t="shared" si="15"/>
        <v>3</v>
      </c>
      <c r="S94" s="83">
        <f t="shared" si="16"/>
        <v>0</v>
      </c>
      <c r="T94" s="86">
        <f t="shared" si="17"/>
        <v>52</v>
      </c>
      <c r="U94" s="18"/>
    </row>
    <row r="95" spans="2:21" s="14" customFormat="1" ht="21.6" customHeight="1" x14ac:dyDescent="0.25">
      <c r="B95" s="85">
        <v>97</v>
      </c>
      <c r="C95" s="80" t="s">
        <v>79</v>
      </c>
      <c r="D95" s="81" t="s">
        <v>37</v>
      </c>
      <c r="E95" s="17" t="s">
        <v>39</v>
      </c>
      <c r="F95" s="22">
        <v>10</v>
      </c>
      <c r="G95" s="20"/>
      <c r="H95" s="84">
        <v>0</v>
      </c>
      <c r="I95" s="84"/>
      <c r="J95" s="84">
        <v>0</v>
      </c>
      <c r="K95" s="83">
        <f t="shared" si="12"/>
        <v>0</v>
      </c>
      <c r="L95" s="57">
        <f t="shared" si="13"/>
        <v>1</v>
      </c>
      <c r="M95" s="84">
        <v>0</v>
      </c>
      <c r="N95" s="84"/>
      <c r="O95" s="84"/>
      <c r="P95" s="84"/>
      <c r="Q95" s="83">
        <f t="shared" si="14"/>
        <v>0</v>
      </c>
      <c r="R95" s="57">
        <f t="shared" si="15"/>
        <v>3</v>
      </c>
      <c r="S95" s="83">
        <f t="shared" si="16"/>
        <v>0</v>
      </c>
      <c r="T95" s="86">
        <f t="shared" si="17"/>
        <v>52</v>
      </c>
      <c r="U95" s="18"/>
    </row>
    <row r="96" spans="2:21" s="14" customFormat="1" ht="21.6" customHeight="1" x14ac:dyDescent="0.25">
      <c r="B96" s="85">
        <v>78</v>
      </c>
      <c r="C96" s="80" t="s">
        <v>80</v>
      </c>
      <c r="D96" s="81" t="s">
        <v>38</v>
      </c>
      <c r="E96" s="17" t="s">
        <v>39</v>
      </c>
      <c r="F96" s="22">
        <v>10</v>
      </c>
      <c r="G96" s="20"/>
      <c r="H96" s="84">
        <v>0</v>
      </c>
      <c r="I96" s="84">
        <v>0</v>
      </c>
      <c r="J96" s="84">
        <v>0</v>
      </c>
      <c r="K96" s="83">
        <f t="shared" si="12"/>
        <v>0</v>
      </c>
      <c r="L96" s="57">
        <f t="shared" si="13"/>
        <v>0</v>
      </c>
      <c r="M96" s="84">
        <v>0</v>
      </c>
      <c r="N96" s="84">
        <v>0</v>
      </c>
      <c r="O96" s="84">
        <v>0</v>
      </c>
      <c r="P96" s="84"/>
      <c r="Q96" s="83">
        <f t="shared" si="14"/>
        <v>0</v>
      </c>
      <c r="R96" s="57">
        <f t="shared" si="15"/>
        <v>1</v>
      </c>
      <c r="S96" s="83">
        <f t="shared" si="16"/>
        <v>0</v>
      </c>
      <c r="T96" s="86">
        <f t="shared" si="17"/>
        <v>52</v>
      </c>
      <c r="U96" s="18"/>
    </row>
    <row r="97" spans="2:21" s="14" customFormat="1" ht="21.6" customHeight="1" x14ac:dyDescent="0.25">
      <c r="B97" s="85">
        <v>98</v>
      </c>
      <c r="C97" s="80" t="s">
        <v>347</v>
      </c>
      <c r="D97" s="81" t="s">
        <v>390</v>
      </c>
      <c r="E97" s="17" t="s">
        <v>310</v>
      </c>
      <c r="F97" s="22">
        <v>10</v>
      </c>
      <c r="G97" s="20"/>
      <c r="H97" s="84"/>
      <c r="I97" s="84"/>
      <c r="J97" s="84">
        <v>0</v>
      </c>
      <c r="K97" s="83">
        <f t="shared" si="12"/>
        <v>0</v>
      </c>
      <c r="L97" s="57">
        <f t="shared" si="13"/>
        <v>2</v>
      </c>
      <c r="M97" s="84"/>
      <c r="N97" s="84"/>
      <c r="O97" s="84"/>
      <c r="P97" s="84"/>
      <c r="Q97" s="83">
        <f t="shared" si="14"/>
        <v>0</v>
      </c>
      <c r="R97" s="57">
        <f t="shared" si="15"/>
        <v>4</v>
      </c>
      <c r="S97" s="83">
        <f t="shared" si="16"/>
        <v>0</v>
      </c>
      <c r="T97" s="86">
        <f t="shared" si="17"/>
        <v>52</v>
      </c>
      <c r="U97" s="18"/>
    </row>
    <row r="98" spans="2:21" s="14" customFormat="1" ht="21.6" customHeight="1" x14ac:dyDescent="0.25">
      <c r="B98" s="85">
        <v>99</v>
      </c>
      <c r="C98" s="80" t="s">
        <v>339</v>
      </c>
      <c r="D98" s="81" t="s">
        <v>333</v>
      </c>
      <c r="E98" s="17" t="s">
        <v>310</v>
      </c>
      <c r="F98" s="22">
        <v>12</v>
      </c>
      <c r="G98" s="20"/>
      <c r="H98" s="84">
        <v>0</v>
      </c>
      <c r="I98" s="84"/>
      <c r="J98" s="84">
        <v>0</v>
      </c>
      <c r="K98" s="83">
        <f t="shared" si="12"/>
        <v>0</v>
      </c>
      <c r="L98" s="57">
        <f t="shared" si="13"/>
        <v>1</v>
      </c>
      <c r="M98" s="84"/>
      <c r="N98" s="84"/>
      <c r="O98" s="84"/>
      <c r="P98" s="84"/>
      <c r="Q98" s="83">
        <f t="shared" si="14"/>
        <v>0</v>
      </c>
      <c r="R98" s="57">
        <f t="shared" si="15"/>
        <v>4</v>
      </c>
      <c r="S98" s="83">
        <f t="shared" si="16"/>
        <v>0</v>
      </c>
      <c r="T98" s="86">
        <f t="shared" si="17"/>
        <v>52</v>
      </c>
      <c r="U98" s="18"/>
    </row>
    <row r="99" spans="2:21" s="14" customFormat="1" ht="21.6" customHeight="1" x14ac:dyDescent="0.25">
      <c r="B99" s="85">
        <v>100</v>
      </c>
      <c r="C99" s="80" t="s">
        <v>340</v>
      </c>
      <c r="D99" s="81" t="s">
        <v>386</v>
      </c>
      <c r="E99" s="17" t="s">
        <v>310</v>
      </c>
      <c r="F99" s="22">
        <v>11</v>
      </c>
      <c r="G99" s="20"/>
      <c r="H99" s="84"/>
      <c r="I99" s="84">
        <v>0</v>
      </c>
      <c r="J99" s="84"/>
      <c r="K99" s="83">
        <f t="shared" si="12"/>
        <v>0</v>
      </c>
      <c r="L99" s="57">
        <f t="shared" si="13"/>
        <v>2</v>
      </c>
      <c r="M99" s="84">
        <v>0</v>
      </c>
      <c r="N99" s="84"/>
      <c r="O99" s="84"/>
      <c r="P99" s="84"/>
      <c r="Q99" s="83">
        <f t="shared" si="14"/>
        <v>0</v>
      </c>
      <c r="R99" s="57">
        <f t="shared" si="15"/>
        <v>3</v>
      </c>
      <c r="S99" s="83">
        <f t="shared" si="16"/>
        <v>0</v>
      </c>
      <c r="T99" s="86">
        <f t="shared" si="17"/>
        <v>52</v>
      </c>
      <c r="U99" s="18"/>
    </row>
    <row r="100" spans="2:21" s="14" customFormat="1" ht="21.6" customHeight="1" x14ac:dyDescent="0.25">
      <c r="B100" s="85">
        <v>79</v>
      </c>
      <c r="C100" s="80" t="s">
        <v>342</v>
      </c>
      <c r="D100" s="81" t="s">
        <v>387</v>
      </c>
      <c r="E100" s="17" t="s">
        <v>310</v>
      </c>
      <c r="F100" s="22">
        <v>11</v>
      </c>
      <c r="G100" s="20"/>
      <c r="H100" s="84">
        <v>0</v>
      </c>
      <c r="I100" s="84">
        <v>0</v>
      </c>
      <c r="J100" s="84">
        <v>0</v>
      </c>
      <c r="K100" s="83">
        <f t="shared" si="12"/>
        <v>0</v>
      </c>
      <c r="L100" s="57">
        <f t="shared" si="13"/>
        <v>0</v>
      </c>
      <c r="M100" s="84">
        <v>0</v>
      </c>
      <c r="N100" s="84"/>
      <c r="O100" s="84"/>
      <c r="P100" s="84"/>
      <c r="Q100" s="83">
        <f t="shared" si="14"/>
        <v>0</v>
      </c>
      <c r="R100" s="57">
        <f t="shared" si="15"/>
        <v>3</v>
      </c>
      <c r="S100" s="83">
        <f t="shared" si="16"/>
        <v>0</v>
      </c>
      <c r="T100" s="86">
        <f t="shared" si="17"/>
        <v>52</v>
      </c>
      <c r="U100" s="18"/>
    </row>
    <row r="101" spans="2:21" s="14" customFormat="1" ht="21.6" customHeight="1" x14ac:dyDescent="0.25">
      <c r="B101" s="85">
        <v>80</v>
      </c>
      <c r="C101" s="80" t="s">
        <v>344</v>
      </c>
      <c r="D101" s="81" t="s">
        <v>335</v>
      </c>
      <c r="E101" s="17" t="s">
        <v>310</v>
      </c>
      <c r="F101" s="22">
        <v>10</v>
      </c>
      <c r="G101" s="20"/>
      <c r="H101" s="84"/>
      <c r="I101" s="84">
        <v>0</v>
      </c>
      <c r="J101" s="84">
        <v>0</v>
      </c>
      <c r="K101" s="83">
        <f t="shared" si="12"/>
        <v>0</v>
      </c>
      <c r="L101" s="57">
        <f t="shared" si="13"/>
        <v>1</v>
      </c>
      <c r="M101" s="84"/>
      <c r="N101" s="84"/>
      <c r="O101" s="84"/>
      <c r="P101" s="84"/>
      <c r="Q101" s="83">
        <f t="shared" si="14"/>
        <v>0</v>
      </c>
      <c r="R101" s="57">
        <f t="shared" si="15"/>
        <v>4</v>
      </c>
      <c r="S101" s="83">
        <f t="shared" si="16"/>
        <v>0</v>
      </c>
      <c r="T101" s="86">
        <f t="shared" si="17"/>
        <v>52</v>
      </c>
      <c r="U101" s="18"/>
    </row>
    <row r="102" spans="2:21" s="14" customFormat="1" ht="21.6" customHeight="1" x14ac:dyDescent="0.25">
      <c r="B102" s="85">
        <v>81</v>
      </c>
      <c r="C102" s="80" t="s">
        <v>149</v>
      </c>
      <c r="D102" s="81" t="s">
        <v>142</v>
      </c>
      <c r="E102" s="17" t="s">
        <v>134</v>
      </c>
      <c r="F102" s="22">
        <v>11</v>
      </c>
      <c r="G102" s="20"/>
      <c r="H102" s="84"/>
      <c r="I102" s="84"/>
      <c r="J102" s="84"/>
      <c r="K102" s="83">
        <f t="shared" si="12"/>
        <v>0</v>
      </c>
      <c r="L102" s="57">
        <f t="shared" si="13"/>
        <v>3</v>
      </c>
      <c r="M102" s="84"/>
      <c r="N102" s="84"/>
      <c r="O102" s="84"/>
      <c r="P102" s="84"/>
      <c r="Q102" s="83">
        <f t="shared" si="14"/>
        <v>0</v>
      </c>
      <c r="R102" s="57">
        <f t="shared" si="15"/>
        <v>4</v>
      </c>
      <c r="S102" s="83">
        <f t="shared" si="16"/>
        <v>0</v>
      </c>
      <c r="T102" s="86">
        <f t="shared" si="17"/>
        <v>52</v>
      </c>
      <c r="U102" s="18"/>
    </row>
    <row r="104" spans="2:21" ht="18.75" x14ac:dyDescent="0.3">
      <c r="B104" s="30" t="s">
        <v>91</v>
      </c>
      <c r="C104" s="30" t="s">
        <v>92</v>
      </c>
      <c r="D104" s="31" t="s">
        <v>93</v>
      </c>
      <c r="E104" s="32"/>
      <c r="F104" s="32"/>
      <c r="G104" s="34"/>
      <c r="I104" s="28" t="s">
        <v>189</v>
      </c>
      <c r="J104" s="28"/>
      <c r="M104" s="59">
        <f>COUNTIF(F$16:F$102,10)</f>
        <v>22</v>
      </c>
      <c r="N104" s="28"/>
      <c r="O104" s="28"/>
    </row>
    <row r="105" spans="2:21" ht="18.75" x14ac:dyDescent="0.3">
      <c r="B105" s="32"/>
      <c r="C105" s="115">
        <v>1</v>
      </c>
      <c r="D105" s="116" t="s">
        <v>400</v>
      </c>
      <c r="E105" s="116"/>
      <c r="F105" s="116"/>
      <c r="G105" s="34"/>
      <c r="I105" s="28" t="s">
        <v>190</v>
      </c>
      <c r="J105" s="28"/>
      <c r="M105" s="59">
        <f>COUNTIF(F$16:F$102,11)</f>
        <v>34</v>
      </c>
      <c r="N105" s="28"/>
      <c r="O105" s="28"/>
    </row>
    <row r="106" spans="2:21" ht="18.75" x14ac:dyDescent="0.3">
      <c r="B106" s="32"/>
      <c r="C106" s="115"/>
      <c r="D106" s="33" t="s">
        <v>401</v>
      </c>
      <c r="E106" s="73"/>
      <c r="F106" s="32"/>
      <c r="G106" s="73"/>
      <c r="H106" s="73"/>
      <c r="I106" s="28" t="s">
        <v>191</v>
      </c>
      <c r="J106" s="28"/>
      <c r="M106" s="59">
        <f>COUNTIF(F$16:F$102,12)</f>
        <v>30</v>
      </c>
      <c r="N106" s="28"/>
      <c r="O106" s="28"/>
    </row>
    <row r="107" spans="2:21" ht="18.75" x14ac:dyDescent="0.3">
      <c r="B107" s="32"/>
      <c r="C107" s="115"/>
      <c r="D107" s="33" t="s">
        <v>402</v>
      </c>
      <c r="E107" s="73"/>
      <c r="F107" s="32"/>
      <c r="G107" s="73"/>
      <c r="H107" s="73"/>
      <c r="I107" s="28" t="s">
        <v>192</v>
      </c>
      <c r="J107" s="28"/>
      <c r="M107" s="59">
        <f>COUNTIF(F$16:F$102,9)</f>
        <v>1</v>
      </c>
      <c r="N107" s="28"/>
      <c r="O107" s="28"/>
    </row>
    <row r="108" spans="2:21" ht="18.75" x14ac:dyDescent="0.3">
      <c r="B108" s="32"/>
      <c r="C108" s="115">
        <v>2</v>
      </c>
      <c r="D108" s="33" t="s">
        <v>405</v>
      </c>
      <c r="E108" s="73"/>
      <c r="F108" s="32"/>
      <c r="G108" s="73"/>
      <c r="H108" s="73"/>
      <c r="I108" s="29" t="s">
        <v>394</v>
      </c>
      <c r="J108" s="29"/>
      <c r="K108" s="26"/>
      <c r="L108" s="61"/>
      <c r="M108" s="60">
        <f>M104+M105+M106+M107</f>
        <v>87</v>
      </c>
      <c r="N108" s="29"/>
      <c r="O108" s="71"/>
    </row>
    <row r="109" spans="2:21" ht="18.75" x14ac:dyDescent="0.3">
      <c r="B109" s="32"/>
      <c r="C109" s="115"/>
      <c r="D109" s="33" t="s">
        <v>406</v>
      </c>
      <c r="E109" s="73"/>
      <c r="F109" s="32"/>
      <c r="G109" s="54"/>
      <c r="H109" s="55"/>
      <c r="L109"/>
      <c r="M109" s="51"/>
    </row>
    <row r="110" spans="2:21" ht="18.75" x14ac:dyDescent="0.3">
      <c r="B110" s="32"/>
      <c r="C110" s="115"/>
      <c r="D110" s="33" t="s">
        <v>408</v>
      </c>
      <c r="E110" s="73"/>
      <c r="F110" s="32"/>
      <c r="G110" s="54"/>
      <c r="H110" s="55"/>
      <c r="I110" s="28"/>
      <c r="J110" s="28"/>
      <c r="K110" s="28"/>
      <c r="L110" s="28"/>
      <c r="M110" s="51"/>
    </row>
    <row r="111" spans="2:21" ht="18.75" x14ac:dyDescent="0.3">
      <c r="B111" s="32"/>
      <c r="C111" s="115"/>
      <c r="D111" s="33" t="s">
        <v>407</v>
      </c>
      <c r="E111" s="73"/>
      <c r="F111" s="32"/>
      <c r="G111" s="54"/>
      <c r="H111" s="55"/>
      <c r="I111" s="28" t="s">
        <v>395</v>
      </c>
      <c r="J111" s="28"/>
      <c r="K111" s="28"/>
      <c r="L111"/>
      <c r="P111" s="58">
        <f>COUNTIF(L16:L102,"&lt;&gt; 3")</f>
        <v>73</v>
      </c>
    </row>
    <row r="112" spans="2:21" ht="18.75" x14ac:dyDescent="0.3">
      <c r="B112" s="32"/>
      <c r="C112" s="72"/>
      <c r="D112" s="33"/>
      <c r="E112" s="53"/>
      <c r="F112" s="32"/>
      <c r="G112" s="54"/>
      <c r="H112" s="55"/>
      <c r="I112" s="28" t="s">
        <v>396</v>
      </c>
      <c r="J112" s="28"/>
      <c r="K112" s="28"/>
      <c r="L112"/>
      <c r="P112" s="58">
        <f>COUNTIF(R16:R102,"&lt;&gt; 3")</f>
        <v>66</v>
      </c>
    </row>
    <row r="113" spans="2:16" ht="18.75" x14ac:dyDescent="0.3">
      <c r="B113" s="32"/>
      <c r="C113" s="72"/>
      <c r="D113" s="33"/>
      <c r="E113" s="77" t="s">
        <v>410</v>
      </c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2:16" ht="18.75" x14ac:dyDescent="0.3">
      <c r="B114" s="32"/>
      <c r="C114" s="115"/>
      <c r="D114" s="33"/>
      <c r="E114" s="73">
        <v>1</v>
      </c>
      <c r="F114" s="73" t="s">
        <v>86</v>
      </c>
      <c r="H114" s="79">
        <f t="shared" ref="H114:H129" si="18">COUNTIFS(E$16:E$102,F114)</f>
        <v>10</v>
      </c>
      <c r="I114" s="39"/>
      <c r="J114" s="79">
        <f t="shared" ref="J114:J129" si="19">COUNTIFS(E$16:E$30,F114)</f>
        <v>7</v>
      </c>
      <c r="L114" s="52"/>
      <c r="M114" s="78" t="s">
        <v>411</v>
      </c>
    </row>
    <row r="115" spans="2:16" ht="18.75" x14ac:dyDescent="0.3">
      <c r="B115" s="32"/>
      <c r="C115" s="115"/>
      <c r="D115" s="33"/>
      <c r="E115" s="73">
        <v>2</v>
      </c>
      <c r="F115" s="73" t="s">
        <v>230</v>
      </c>
      <c r="H115" s="79">
        <f t="shared" si="18"/>
        <v>10</v>
      </c>
      <c r="I115" s="39"/>
      <c r="J115" s="79">
        <f t="shared" si="19"/>
        <v>3</v>
      </c>
      <c r="K115" s="28"/>
    </row>
    <row r="116" spans="2:16" ht="18.75" x14ac:dyDescent="0.3">
      <c r="B116" s="32"/>
      <c r="C116" s="115"/>
      <c r="D116" s="33"/>
      <c r="E116" s="73">
        <v>3</v>
      </c>
      <c r="F116" s="73" t="s">
        <v>211</v>
      </c>
      <c r="H116" s="100">
        <f t="shared" si="18"/>
        <v>8</v>
      </c>
      <c r="I116" s="39"/>
      <c r="J116" s="79">
        <f t="shared" si="19"/>
        <v>2</v>
      </c>
      <c r="K116" s="28"/>
    </row>
    <row r="117" spans="2:16" ht="18.75" x14ac:dyDescent="0.3">
      <c r="B117" s="32"/>
      <c r="C117" s="32"/>
      <c r="D117" s="28"/>
      <c r="E117" s="73">
        <v>4</v>
      </c>
      <c r="F117" s="73" t="s">
        <v>39</v>
      </c>
      <c r="H117" s="100">
        <f t="shared" si="18"/>
        <v>9</v>
      </c>
      <c r="I117" s="39"/>
      <c r="J117" s="79">
        <f t="shared" si="19"/>
        <v>1</v>
      </c>
      <c r="K117" s="28"/>
    </row>
    <row r="118" spans="2:16" ht="18.75" x14ac:dyDescent="0.3">
      <c r="D118" s="39"/>
      <c r="E118" s="73">
        <v>5</v>
      </c>
      <c r="F118" s="73" t="s">
        <v>311</v>
      </c>
      <c r="G118" s="54"/>
      <c r="H118" s="100">
        <f t="shared" si="18"/>
        <v>5</v>
      </c>
      <c r="I118" s="28"/>
      <c r="J118" s="79">
        <f t="shared" si="19"/>
        <v>1</v>
      </c>
    </row>
    <row r="119" spans="2:16" ht="18.75" x14ac:dyDescent="0.3">
      <c r="D119" s="39"/>
      <c r="E119" s="73">
        <v>6</v>
      </c>
      <c r="F119" s="73" t="s">
        <v>40</v>
      </c>
      <c r="H119" s="100">
        <f t="shared" si="18"/>
        <v>1</v>
      </c>
      <c r="J119" s="79">
        <f t="shared" si="19"/>
        <v>1</v>
      </c>
    </row>
    <row r="120" spans="2:16" ht="18.75" x14ac:dyDescent="0.3">
      <c r="D120" s="39"/>
      <c r="E120" s="73">
        <v>7</v>
      </c>
      <c r="F120" s="73" t="s">
        <v>101</v>
      </c>
      <c r="H120" s="100">
        <f t="shared" si="18"/>
        <v>9</v>
      </c>
      <c r="J120" s="88">
        <f t="shared" si="19"/>
        <v>0</v>
      </c>
    </row>
    <row r="121" spans="2:16" ht="18.75" x14ac:dyDescent="0.3">
      <c r="D121" s="39"/>
      <c r="E121" s="73">
        <v>8</v>
      </c>
      <c r="F121" s="73" t="s">
        <v>263</v>
      </c>
      <c r="G121" s="34"/>
      <c r="H121" s="100">
        <f t="shared" si="18"/>
        <v>8</v>
      </c>
      <c r="I121" s="28"/>
      <c r="J121" s="88">
        <f t="shared" si="19"/>
        <v>0</v>
      </c>
    </row>
    <row r="122" spans="2:16" ht="18.75" x14ac:dyDescent="0.3">
      <c r="D122" s="39"/>
      <c r="E122" s="73">
        <v>9</v>
      </c>
      <c r="F122" s="73" t="s">
        <v>310</v>
      </c>
      <c r="H122" s="100">
        <f t="shared" si="18"/>
        <v>8</v>
      </c>
      <c r="I122" s="39"/>
      <c r="J122" s="88">
        <f t="shared" si="19"/>
        <v>0</v>
      </c>
    </row>
    <row r="123" spans="2:16" ht="18.75" x14ac:dyDescent="0.3">
      <c r="D123" s="39"/>
      <c r="E123" s="73">
        <v>10</v>
      </c>
      <c r="F123" s="73" t="s">
        <v>253</v>
      </c>
      <c r="H123" s="100">
        <f t="shared" si="18"/>
        <v>7</v>
      </c>
      <c r="J123" s="88">
        <f t="shared" si="19"/>
        <v>0</v>
      </c>
    </row>
    <row r="124" spans="2:16" ht="18.75" x14ac:dyDescent="0.3">
      <c r="D124" s="39"/>
      <c r="E124" s="73">
        <v>11</v>
      </c>
      <c r="F124" s="73" t="s">
        <v>58</v>
      </c>
      <c r="H124" s="100">
        <f t="shared" si="18"/>
        <v>4</v>
      </c>
      <c r="I124" s="39"/>
      <c r="J124" s="88">
        <f t="shared" si="19"/>
        <v>0</v>
      </c>
    </row>
    <row r="125" spans="2:16" ht="18.75" x14ac:dyDescent="0.3">
      <c r="D125" s="39"/>
      <c r="E125" s="73">
        <v>12</v>
      </c>
      <c r="F125" s="73" t="s">
        <v>254</v>
      </c>
      <c r="G125" s="54"/>
      <c r="H125" s="100">
        <f t="shared" si="18"/>
        <v>3</v>
      </c>
      <c r="I125" s="28"/>
      <c r="J125" s="88">
        <f t="shared" si="19"/>
        <v>0</v>
      </c>
    </row>
    <row r="126" spans="2:16" ht="18.75" x14ac:dyDescent="0.3">
      <c r="D126" s="39"/>
      <c r="E126" s="73">
        <v>13</v>
      </c>
      <c r="F126" s="73" t="s">
        <v>134</v>
      </c>
      <c r="H126" s="100">
        <f t="shared" si="18"/>
        <v>3</v>
      </c>
      <c r="J126" s="88">
        <f t="shared" si="19"/>
        <v>0</v>
      </c>
    </row>
    <row r="127" spans="2:16" ht="18.75" x14ac:dyDescent="0.3">
      <c r="D127" s="39"/>
      <c r="E127" s="73">
        <v>14</v>
      </c>
      <c r="F127" s="73" t="s">
        <v>18</v>
      </c>
      <c r="H127" s="100">
        <f t="shared" si="18"/>
        <v>2</v>
      </c>
      <c r="J127" s="88">
        <f t="shared" si="19"/>
        <v>0</v>
      </c>
    </row>
    <row r="128" spans="2:16" ht="18.75" x14ac:dyDescent="0.3">
      <c r="D128" s="39"/>
      <c r="E128" s="73">
        <v>15</v>
      </c>
      <c r="F128" s="73" t="s">
        <v>409</v>
      </c>
      <c r="G128" s="34"/>
      <c r="H128" s="88">
        <f t="shared" si="18"/>
        <v>0</v>
      </c>
      <c r="I128" s="28"/>
      <c r="J128" s="88">
        <f t="shared" si="19"/>
        <v>0</v>
      </c>
    </row>
    <row r="129" spans="4:10" ht="18.75" x14ac:dyDescent="0.3">
      <c r="D129" s="39"/>
      <c r="E129" s="73">
        <v>16</v>
      </c>
      <c r="F129" s="73" t="s">
        <v>308</v>
      </c>
      <c r="H129" s="88">
        <f t="shared" si="18"/>
        <v>0</v>
      </c>
      <c r="J129" s="88">
        <f t="shared" si="19"/>
        <v>0</v>
      </c>
    </row>
    <row r="130" spans="4:10" ht="18.75" x14ac:dyDescent="0.3">
      <c r="D130" s="39"/>
      <c r="E130" s="74" t="s">
        <v>4</v>
      </c>
      <c r="F130" s="75"/>
      <c r="G130" s="76"/>
      <c r="H130" s="87">
        <f>SUM(H114:H129)</f>
        <v>87</v>
      </c>
      <c r="I130" s="74"/>
      <c r="J130" s="87">
        <f>SUM(J114:J129)</f>
        <v>15</v>
      </c>
    </row>
    <row r="131" spans="4:10" ht="18.75" x14ac:dyDescent="0.3">
      <c r="F131" s="32"/>
    </row>
    <row r="132" spans="4:10" ht="18.75" x14ac:dyDescent="0.3">
      <c r="F132" s="32"/>
    </row>
    <row r="133" spans="4:10" ht="18.75" x14ac:dyDescent="0.3">
      <c r="F133" s="32"/>
    </row>
    <row r="134" spans="4:10" ht="18.75" x14ac:dyDescent="0.3">
      <c r="F134" s="32"/>
    </row>
    <row r="135" spans="4:10" ht="18.75" x14ac:dyDescent="0.3">
      <c r="F135" s="32"/>
    </row>
    <row r="136" spans="4:10" ht="18.75" x14ac:dyDescent="0.3">
      <c r="F136" s="32"/>
    </row>
  </sheetData>
  <sortState ref="F114:J129">
    <sortCondition descending="1" ref="J114:J129"/>
    <sortCondition descending="1" ref="H114:H129"/>
  </sortState>
  <mergeCells count="10">
    <mergeCell ref="C114:C116"/>
    <mergeCell ref="B12:T12"/>
    <mergeCell ref="H14:K14"/>
    <mergeCell ref="M14:Q14"/>
    <mergeCell ref="S14:S15"/>
    <mergeCell ref="T14:T15"/>
    <mergeCell ref="B13:U13"/>
    <mergeCell ref="C105:C107"/>
    <mergeCell ref="C108:C111"/>
    <mergeCell ref="D105:F105"/>
  </mergeCells>
  <conditionalFormatting sqref="F16:G102">
    <cfRule type="cellIs" dxfId="11" priority="37" operator="equal">
      <formula>9</formula>
    </cfRule>
    <cfRule type="cellIs" dxfId="10" priority="38" operator="equal">
      <formula>10</formula>
    </cfRule>
    <cfRule type="cellIs" dxfId="9" priority="39" operator="equal">
      <formula>11</formula>
    </cfRule>
    <cfRule type="cellIs" dxfId="8" priority="40" operator="equal">
      <formula>12</formula>
    </cfRule>
  </conditionalFormatting>
  <conditionalFormatting sqref="H16:J102 M16:P102">
    <cfRule type="cellIs" dxfId="7" priority="20" operator="between">
      <formula>1</formula>
      <formula>99</formula>
    </cfRule>
    <cfRule type="cellIs" dxfId="6" priority="21" operator="equal">
      <formula>100</formula>
    </cfRule>
    <cfRule type="cellIs" dxfId="5" priority="22" operator="equal">
      <formula>0</formula>
    </cfRule>
  </conditionalFormatting>
  <conditionalFormatting sqref="K16:K102 Q16:Q102">
    <cfRule type="cellIs" dxfId="4" priority="11" operator="between">
      <formula>1</formula>
      <formula>299</formula>
    </cfRule>
    <cfRule type="cellIs" dxfId="3" priority="12" operator="equal">
      <formula>300</formula>
    </cfRule>
    <cfRule type="cellIs" dxfId="2" priority="13" operator="equal">
      <formula>0</formula>
    </cfRule>
  </conditionalFormatting>
  <conditionalFormatting sqref="S16:S102">
    <cfRule type="cellIs" dxfId="1" priority="6" operator="notEqual">
      <formula>0</formula>
    </cfRule>
    <cfRule type="cellIs" dxfId="0" priority="7" operator="equal">
      <formula>0</formula>
    </cfRule>
  </conditionalFormatting>
  <pageMargins left="0.2" right="0.11" top="0.35" bottom="0.26" header="0.2800000000000000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Listado_G</vt:lpstr>
      <vt:lpstr>15 Clasificados a la CIIC_2021</vt:lpstr>
      <vt:lpstr>Practica</vt:lpstr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cardona Luque</dc:creator>
  <cp:lastModifiedBy>Leonardo cardona Luque</cp:lastModifiedBy>
  <cp:lastPrinted>2021-05-07T21:01:19Z</cp:lastPrinted>
  <dcterms:created xsi:type="dcterms:W3CDTF">2020-09-05T18:25:38Z</dcterms:created>
  <dcterms:modified xsi:type="dcterms:W3CDTF">2021-05-10T17:54:30Z</dcterms:modified>
</cp:coreProperties>
</file>